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tabRatio="500" firstSheet="3" activeTab="3"/>
  </bookViews>
  <sheets>
    <sheet name="secteurs_en_colonne_brouillon_0" sheetId="1" state="hidden" r:id="rId1"/>
    <sheet name="secteurs_en_colonne_brouillon" sheetId="2" state="hidden" r:id="rId2"/>
    <sheet name="secteurs_en _colonne" sheetId="3" state="hidden" r:id="rId3"/>
    <sheet name="resultat" sheetId="4" r:id="rId4"/>
    <sheet name="secteurs_en_ligne" sheetId="5" state="hidden" r:id="rId5"/>
  </sheets>
  <definedNames>
    <definedName name="chiffre">#REF!</definedName>
    <definedName name="donnee">#REF!</definedName>
    <definedName name="note">#REF!</definedName>
    <definedName name="source">#REF!</definedName>
    <definedName name="titre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<sst xmlns="http://schemas.openxmlformats.org/spreadsheetml/2006/main" count="954" uniqueCount="337">
  <si>
    <t>Caractéristiques comptables, financières et d'emploi des unités légales - Compte de résultat au niveau sous-classe</t>
  </si>
  <si>
    <t>Note de lecture : N = Donnée non disponible, S = Donnée soumise au secret statistique</t>
  </si>
  <si>
    <t>(*) dont artisanat commercial : il s'agit des sous-classes 10.13B Charcuterie, 10.71B</t>
  </si>
  <si>
    <t>(**) dont artisanat commercial : il s'agit des sous-classes 10.13B Charcuterie</t>
  </si>
  <si>
    <t>(***) dont artisanat commercial : il s'agit des sous-classes 10.71B Cuisson de produits de boulangerie, 10.71C Boulangerie et boulangerie-pâtisserie, 10.71D Pâtisserie</t>
  </si>
  <si>
    <t>Champ : France - Ensemble des unités légales marchandes y compris auto-entrepreneurs, hors agriculture et hors services financiers et d'assurance (mais y compris auxiliaires de services financiers et d'assurance, sociétés holdings)</t>
  </si>
  <si>
    <t>Source : Insee, Esane 2011</t>
  </si>
  <si>
    <t>en millions d'euros</t>
  </si>
  <si>
    <t>Secteur d'activité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</si>
  <si>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</si>
  <si>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</si>
  <si>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</si>
  <si>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</si>
  <si>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</si>
  <si>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</si>
  <si>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</si>
  <si>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</si>
  <si>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</si>
  <si>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</si>
  <si>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</si>
  <si>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</si>
  <si>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</si>
  <si>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</si>
  <si>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P </t>
  </si>
  <si>
    <t xml:space="preserve">Q </t>
  </si>
  <si>
    <t xml:space="preserve">R </t>
  </si>
  <si>
    <t xml:space="preserve">S </t>
  </si>
  <si>
    <t>Activité</t>
  </si>
  <si>
    <t xml:space="preserve">Exploitation forestière </t>
  </si>
  <si>
    <t xml:space="preserve">Industries extractives </t>
  </si>
  <si>
    <t xml:space="preserve">Industrie manufacturière </t>
  </si>
  <si>
    <t xml:space="preserve">Production et distribution d'électricité, de gaz, de vapeur et d'air conditionné </t>
  </si>
  <si>
    <t xml:space="preserve">Production et distribution d'eau - assainissement, gestion des déchets et dépollution </t>
  </si>
  <si>
    <t xml:space="preserve">Construction </t>
  </si>
  <si>
    <t xml:space="preserve">Commerce - réparation d'automobiles et de motocycles </t>
  </si>
  <si>
    <t xml:space="preserve">Transports et entreposage </t>
  </si>
  <si>
    <t xml:space="preserve">Hébergement et restauration </t>
  </si>
  <si>
    <t xml:space="preserve">Information et communication </t>
  </si>
  <si>
    <t xml:space="preserve">Activités auxiliaires de services financiers et d'assurance </t>
  </si>
  <si>
    <t xml:space="preserve">Activités immobilières </t>
  </si>
  <si>
    <t xml:space="preserve">Activités spécialisées, scientifiques et techniques </t>
  </si>
  <si>
    <t xml:space="preserve">Activités de services administratifs et de soutien </t>
  </si>
  <si>
    <t xml:space="preserve">Enseignement </t>
  </si>
  <si>
    <t>Santéhumaineetactionsociale</t>
  </si>
  <si>
    <t xml:space="preserve">Arts, spectacles et activités récréatives </t>
  </si>
  <si>
    <t xml:space="preserve">Autres activités de services </t>
  </si>
  <si>
    <t>Nombre d'unités légales</t>
  </si>
  <si>
    <t>Ventes de marchandises</t>
  </si>
  <si>
    <t>Achats de marchandises (y compris droits de douanes)</t>
  </si>
  <si>
    <t>Variation de stock de marchandises</t>
  </si>
  <si>
    <t>Marge commerciale</t>
  </si>
  <si>
    <t>Production vendue de biens</t>
  </si>
  <si>
    <t>Production vendue de services</t>
  </si>
  <si>
    <t>Production stockée</t>
  </si>
  <si>
    <t>Production immobilisée</t>
  </si>
  <si>
    <t>Production totale de biens et services ( hors marge commerciale)</t>
  </si>
  <si>
    <t>Chiffre d'affaires Hors Taxes</t>
  </si>
  <si>
    <t>Autres produits d'exploitation</t>
  </si>
  <si>
    <t>dont redevances pour concessions de brevets, de licences</t>
  </si>
  <si>
    <t>Achats de matières premières et autres approvisionnements</t>
  </si>
  <si>
    <t>Variations de stock (matières premières et approvisionnements)</t>
  </si>
  <si>
    <t>Autres achats et charges externes</t>
  </si>
  <si>
    <t>dont : Sous-traitance</t>
  </si>
  <si>
    <t>Locations, charges locatives et de copropriété</t>
  </si>
  <si>
    <t>Crédit-bail</t>
  </si>
  <si>
    <t>Coût du personnel exterieur à l'entreprise</t>
  </si>
  <si>
    <t>Autres charges d'exploitation</t>
  </si>
  <si>
    <t>Valeur ajoutée - y compris autres produits et autres charges</t>
  </si>
  <si>
    <t>Impôts, taxes et versements assimilés</t>
  </si>
  <si>
    <t>Salaires et traitements</t>
  </si>
  <si>
    <t>Charges patronales</t>
  </si>
  <si>
    <t>Subventions d'exploitation</t>
  </si>
  <si>
    <t>Excédent brut d'exploitation</t>
  </si>
  <si>
    <t>Dotations d'exploitation aux amortissements</t>
  </si>
  <si>
    <t>Dotations d'exploitation aux provisions</t>
  </si>
  <si>
    <t>Reprise sur amortissements et provisions, transferts de charges</t>
  </si>
  <si>
    <t>Résultat d'exploitation</t>
  </si>
  <si>
    <t>Perte supportée ou bénéfice transféré</t>
  </si>
  <si>
    <t>Bénéfice attribué ou perte transférée</t>
  </si>
  <si>
    <t>N</t>
  </si>
  <si>
    <t>Charges financières</t>
  </si>
  <si>
    <t>dont intérêts et charges assimilées</t>
  </si>
  <si>
    <t>Produits financiers</t>
  </si>
  <si>
    <t>Résultat courant avant impôts</t>
  </si>
  <si>
    <t>Produits exceptionnels</t>
  </si>
  <si>
    <t>Charges exceptionnelles</t>
  </si>
  <si>
    <t>Participation des salariés</t>
  </si>
  <si>
    <t>Impôts sur les bénéfices</t>
  </si>
  <si>
    <t>Résultat net comptable</t>
  </si>
  <si>
    <t>Valeur Ajoutée - hors autres produits et autres charges</t>
  </si>
  <si>
    <t>Valeur Ajoutée aux coûts des facteurs</t>
  </si>
  <si>
    <t>Effectifs salariés en EQTP (en milliers)</t>
  </si>
  <si>
    <t>R401</t>
  </si>
  <si>
    <t xml:space="preserve">   + Production vendue de biens et services</t>
  </si>
  <si>
    <t>R402+R403</t>
  </si>
  <si>
    <t xml:space="preserve">             Production vendue de biens</t>
  </si>
  <si>
    <t>R402</t>
  </si>
  <si>
    <t xml:space="preserve">             Production vendue de services</t>
  </si>
  <si>
    <t>R403</t>
  </si>
  <si>
    <t xml:space="preserve">   = Chiffre d'affaires Hors Taxes</t>
  </si>
  <si>
    <t>R310</t>
  </si>
  <si>
    <t>R401+R402+R403</t>
  </si>
  <si>
    <t xml:space="preserve">    - Achats de marchandises (y compris droits de douanes)</t>
  </si>
  <si>
    <t>R210</t>
  </si>
  <si>
    <t xml:space="preserve">    - Variation de stock de marchandises</t>
  </si>
  <si>
    <t>R211</t>
  </si>
  <si>
    <t xml:space="preserve">   = Marge commerciale</t>
  </si>
  <si>
    <t>R002</t>
  </si>
  <si>
    <t>R401-R210-R211</t>
  </si>
  <si>
    <t>Production vendue de biens et services</t>
  </si>
  <si>
    <t xml:space="preserve">   + Production stockée</t>
  </si>
  <si>
    <t>R311</t>
  </si>
  <si>
    <t xml:space="preserve">   + Production immobilisée</t>
  </si>
  <si>
    <t>R312</t>
  </si>
  <si>
    <t xml:space="preserve">   = Production de l'exercice (rq1)</t>
  </si>
  <si>
    <t>R001</t>
  </si>
  <si>
    <t>R402+R403+R311+R312</t>
  </si>
  <si>
    <t xml:space="preserve">   - Achats de matières premières et autres approvisionnements</t>
  </si>
  <si>
    <t>R212</t>
  </si>
  <si>
    <t xml:space="preserve">  - Variations de stock (matières premières et approvisionnements)</t>
  </si>
  <si>
    <t>R213</t>
  </si>
  <si>
    <t xml:space="preserve">   = marge industrielle</t>
  </si>
  <si>
    <t>R001 - (R212+R213)</t>
  </si>
  <si>
    <t xml:space="preserve">  + Autres produits d'exploitation</t>
  </si>
  <si>
    <t>R315</t>
  </si>
  <si>
    <t>dont redevances pour 
concessions de brevets, de licences</t>
  </si>
  <si>
    <t xml:space="preserve">  - Autres charges externes</t>
  </si>
  <si>
    <t>R214+R222</t>
  </si>
  <si>
    <t xml:space="preserve">            Autres achats et charges externes</t>
  </si>
  <si>
    <t>R214</t>
  </si>
  <si>
    <t xml:space="preserve">            Autres charges d'exploitation</t>
  </si>
  <si>
    <t>R222</t>
  </si>
  <si>
    <t xml:space="preserve">  = Valeur ajoutée</t>
  </si>
  <si>
    <t>R003</t>
  </si>
  <si>
    <t>R401+R402+R403+R311+R312+R315-R210-R211-R212-R213-R214-R222</t>
  </si>
  <si>
    <t>R004</t>
  </si>
  <si>
    <t>R401-R210-R211+R402+R403+R311+R312-R212-R213-R214-R215+R313+R315-R222</t>
  </si>
  <si>
    <t xml:space="preserve">  - Salaires et traitements</t>
  </si>
  <si>
    <t>R216</t>
  </si>
  <si>
    <t xml:space="preserve">  - Impôts, taxes et versements assimilés</t>
  </si>
  <si>
    <t>R215</t>
  </si>
  <si>
    <t xml:space="preserve">  - Charges patronales</t>
  </si>
  <si>
    <t>R217</t>
  </si>
  <si>
    <t xml:space="preserve">  + subventions d'exploitation</t>
  </si>
  <si>
    <t>R313</t>
  </si>
  <si>
    <t xml:space="preserve">  = Excédent brut d'exploitation</t>
  </si>
  <si>
    <t>R005</t>
  </si>
  <si>
    <t>R401-R210-R211+R402+R403+R311+R312-R212-R213-R214-R215-R216-R217+R313+R315-R222</t>
  </si>
  <si>
    <t>recalcul par solde</t>
  </si>
  <si>
    <t>recalcul par formule détaillée</t>
  </si>
  <si>
    <t xml:space="preserve">   + Reprise sur amortissements et provisions, transferts de charges</t>
  </si>
  <si>
    <t>R314</t>
  </si>
  <si>
    <t xml:space="preserve">  - Dotations d'exploitation aux amortissements</t>
  </si>
  <si>
    <t>R218</t>
  </si>
  <si>
    <t xml:space="preserve">  - Dotations d'exploitation aux provisions</t>
  </si>
  <si>
    <t>R223</t>
  </si>
  <si>
    <t>R101</t>
  </si>
  <si>
    <t>R401+R402+R403+R311+R312+R313+R314+R315-R210-R211-R212-R213-R214-R215-R216-R217-R218-R223-R222</t>
  </si>
  <si>
    <t xml:space="preserve">  +Bénéfice attribué ou perte transférée</t>
  </si>
  <si>
    <t xml:space="preserve"> - Perte supportée ou bénéfice transféré</t>
  </si>
  <si>
    <t xml:space="preserve">  + Produits financiers</t>
  </si>
  <si>
    <t>R203</t>
  </si>
  <si>
    <t xml:space="preserve">  - Charges financières</t>
  </si>
  <si>
    <t>R303</t>
  </si>
  <si>
    <t>= Résultat financier</t>
  </si>
  <si>
    <t>R330+R331+R332+R333+R334+R335-R230-R231-R232-R233=R203-R303</t>
  </si>
  <si>
    <t>= Résultat brut courant avant impôts</t>
  </si>
  <si>
    <t>R006</t>
  </si>
  <si>
    <t>R401-R210-R211+R402+R403+R311+R312-R212-R213-R214-R215-R216-R217+R313+R302-R202+R331+R332-R231+R330+P201+P202-R230-R218-R223+R315-R222</t>
  </si>
  <si>
    <t>Recalcul par solde</t>
  </si>
  <si>
    <t>Résultatv net courant avant impôts</t>
  </si>
  <si>
    <t xml:space="preserve">  + Produits exceptionnels</t>
  </si>
  <si>
    <t xml:space="preserve">  - Charges exceptionnelles</t>
  </si>
  <si>
    <t>Résultat exceptionnel</t>
  </si>
  <si>
    <t xml:space="preserve">   - Participation des salariés</t>
  </si>
  <si>
    <t xml:space="preserve">   - Impôts sur les bénéfices</t>
  </si>
  <si>
    <t>Résultat de l'exercice</t>
  </si>
  <si>
    <t>Capacité d'autofinancement</t>
  </si>
  <si>
    <t>Autofinancement</t>
  </si>
  <si>
    <t>+ Production vendue de biens et services</t>
  </si>
  <si>
    <t>= Chiffre d'affaires Hors Taxes</t>
  </si>
  <si>
    <t>- Achats de marchandises (y compris droits de douanes)</t>
  </si>
  <si>
    <t>- Variation de stock de marchandises</t>
  </si>
  <si>
    <t>= Marge commerciale</t>
  </si>
  <si>
    <t>+ Production stockée</t>
  </si>
  <si>
    <t>+ Production immobilisée</t>
  </si>
  <si>
    <t xml:space="preserve"> = Production totale de biens et services ( hors marge commerciale)</t>
  </si>
  <si>
    <t>- Achats de matières premières et autres approvisionnements</t>
  </si>
  <si>
    <t xml:space="preserve"> - Variations de stock (matières premières et approvisionnements)</t>
  </si>
  <si>
    <t>= marge industrielle</t>
  </si>
  <si>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Autres produits d'exploitation</t>
    </r>
  </si>
  <si>
    <t xml:space="preserve">             dont redevances pour 
concessions de brevets, de licences</t>
  </si>
  <si>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Autres achats et charges externes</t>
    </r>
  </si>
  <si>
    <t xml:space="preserve">            dont : Sous-traitance</t>
  </si>
  <si>
    <t xml:space="preserve">            dont Locations, charges locatives et de copropriété</t>
  </si>
  <si>
    <t xml:space="preserve">            dont Crédit-bail</t>
  </si>
  <si>
    <t xml:space="preserve">            dont Coût du personnel exterieur à l'entreprise</t>
  </si>
  <si>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Autres charges d'exploitation</t>
    </r>
  </si>
  <si>
    <t xml:space="preserve">            dont redevances pour concessions de brevets, de licences</t>
  </si>
  <si>
    <t>= Valeur ajoutée</t>
  </si>
  <si>
    <t>- Salaires et traitements</t>
  </si>
  <si>
    <t>- Charges patronales</t>
  </si>
  <si>
    <t>- Impôts, taxes et versements assimilés</t>
  </si>
  <si>
    <t>+ subventions d'exploitation</t>
  </si>
  <si>
    <t>= Excédent brut d'exploitation</t>
  </si>
  <si>
    <t>+ Reprise sur amortissements et provisions, transferts de charges</t>
  </si>
  <si>
    <t>Autres produits d'exploitation?</t>
  </si>
  <si>
    <t>- Dotations d'exploitation aux amortissements</t>
  </si>
  <si>
    <t xml:space="preserve"> - Dotations d'exploitation aux provisions</t>
  </si>
  <si>
    <t>= Résultat d'exploitation</t>
  </si>
  <si>
    <t>+ Produits financiers</t>
  </si>
  <si>
    <t>- Charges financières</t>
  </si>
  <si>
    <t xml:space="preserve">              dont intérêts et charges assimilées</t>
  </si>
  <si>
    <t>+ produits exceptionnels</t>
  </si>
  <si>
    <t>- Charges exceptionnelles</t>
  </si>
  <si>
    <t>- Participation des salariés</t>
  </si>
  <si>
    <t>- Impôts sur les bénéfices</t>
  </si>
  <si>
    <t>=Résultat de l'exercice</t>
  </si>
  <si>
    <t>les postes que je n'ai pas repris de l'actuel compte de résultat</t>
  </si>
  <si>
    <t>Rq 1 : ou bien on met = Production totale de biens et services ( hors marge commerciale)  ?</t>
  </si>
  <si>
    <t>Caractéristiques comptables, financières et d'emploi des entreprises - Compte de résultat au niveau groupe</t>
  </si>
  <si>
    <t>Champ : France - Ensemble des entreprises marchandes y compris auto-entrepreneurs, hors agriculture et hors services financiers et d'assurance (mais y compris auxiliaires de services financiers et d'assurance, sociétés holdings)</t>
  </si>
  <si>
    <t>secteur d'activité</t>
  </si>
  <si>
    <t>activité</t>
  </si>
  <si>
    <t>Nombre d'entreprises</t>
  </si>
  <si>
    <t xml:space="preserve">        dont exportations</t>
  </si>
  <si>
    <t>Ventes de marchandises (a)</t>
  </si>
  <si>
    <t>- Achats de marchandises (y compris droits de douanes) (b)</t>
  </si>
  <si>
    <t>- Variation de stock de marchandises (c)</t>
  </si>
  <si>
    <t>= Marge commerciale I=a-b-c</t>
  </si>
  <si>
    <t>= Production totale de biens et services (hors marge commerciale) (d')</t>
  </si>
  <si>
    <t>- Achats de matières premières et autres approvisionnements (e)</t>
  </si>
  <si>
    <t>- Variations de stock (matières premières et approvisionnements) (f)</t>
  </si>
  <si>
    <t>- Autres achats et charges externes (g)</t>
  </si>
  <si>
    <t>+ Autres produits d'exploitation (h)</t>
  </si>
  <si>
    <t>- Autres charges d'exploitation (i)</t>
  </si>
  <si>
    <t>= Valeur ajoutée hors taxes II=I+(d'-e-f-g+h-i)</t>
  </si>
  <si>
    <t>- Impôts, taxes et versements assimilés (j)</t>
  </si>
  <si>
    <t>+ subventions d'exploitation (k)</t>
  </si>
  <si>
    <t>= Valeur Ajoutée aux coûts des facteurs III=II-j+k</t>
  </si>
  <si>
    <t>- Salaires et traitements (m)</t>
  </si>
  <si>
    <t>- Charges patronales (n)</t>
  </si>
  <si>
    <t>= Excédent brut d'exploitation IV=III-m-n</t>
  </si>
  <si>
    <t>+ Reprise sur amortissements et provisions, transferts de charges d'exploitation (o)</t>
  </si>
  <si>
    <t>- Dotations d'exploitation aux amortissements (p)</t>
  </si>
  <si>
    <t>- Dotations d'exploitation aux provisions (q)</t>
  </si>
  <si>
    <t>= Résultat d'exploitation V=IV+o-p-q</t>
  </si>
  <si>
    <t>+ Bénéfice attribué ou perte transférée (r)</t>
  </si>
  <si>
    <t>- Perte supportée ou bénéfice transféré (s)</t>
  </si>
  <si>
    <t>+ Produits financiers (t)</t>
  </si>
  <si>
    <t>- Charges financières (u)</t>
  </si>
  <si>
    <t>= Résultat courant avant impôts VI=V+r-s+t-u</t>
  </si>
  <si>
    <t>+ produits exceptionnels (v)</t>
  </si>
  <si>
    <t>- Charges exceptionnelles (w)</t>
  </si>
  <si>
    <t>- Participation des salariés (x)</t>
  </si>
  <si>
    <t>- Impôts sur les bénéfices (y)</t>
  </si>
  <si>
    <t>= Résultat net comptable VII=VI+v-w-x-y</t>
  </si>
  <si>
    <t xml:space="preserve">Capacité d'autofinancement </t>
  </si>
  <si>
    <t>sur le compte de résultat actuel 1596 lignes (secteur)</t>
  </si>
  <si>
    <t>excel comporte 256 colonnes</t>
  </si>
  <si>
    <t>(a)</t>
  </si>
  <si>
    <t>(b)</t>
  </si>
  <si>
    <t>alternative à (a) et (b)</t>
  </si>
  <si>
    <t xml:space="preserve"> Chiffre d'affaires Hors Taxes</t>
  </si>
  <si>
    <t>dont export</t>
  </si>
  <si>
    <t>- Autres achats et charges externes</t>
  </si>
  <si>
    <t>dont Locations, charges locatives et de copropriété</t>
  </si>
  <si>
    <t>dont Crédit-bail</t>
  </si>
  <si>
    <t>dont Coût du personnel exterieur à l'entreprise</t>
  </si>
  <si>
    <t>Valeur ajoutée hors autres produits et autres charges</t>
  </si>
  <si>
    <t>+ Autres produits d'exploitation</t>
  </si>
  <si>
    <t>- Autres charges d'exploitation</t>
  </si>
  <si>
    <t>=Valeur Ajoutée aux coûts des facteurs</t>
  </si>
  <si>
    <t xml:space="preserve"> +Bénéfice attribué ou perte transférée</t>
  </si>
  <si>
    <t>- Perte supportée ou bénéfice transféré</t>
  </si>
  <si>
    <t>= Résultat courant avant impôts</t>
  </si>
  <si>
    <t xml:space="preserve"> = Résultat net comptable</t>
  </si>
  <si>
    <t>+ total des dotations - total des reprises et transfert</t>
  </si>
  <si>
    <t>- produits exceptionnels sur opérations en capital</t>
  </si>
  <si>
    <t>+ charges exceptionnelles sur opérations en capital</t>
  </si>
  <si>
    <t>- résultat exceptionnel sur opérations en capital</t>
  </si>
  <si>
    <t>= Capacité d'autofinancement</t>
  </si>
  <si>
    <t xml:space="preserve">        dont : Sous-traitance</t>
  </si>
  <si>
    <t xml:space="preserve">        dont : Locations, charges locatives et de copropriété</t>
  </si>
  <si>
    <t xml:space="preserve">        dont : Crédit-bail</t>
  </si>
  <si>
    <t xml:space="preserve">         dont redevances pour concessions de brevets, de licences
</t>
  </si>
  <si>
    <t>Production vendue de biens (d1)</t>
  </si>
  <si>
    <t>Production vendue de services (d2)</t>
  </si>
  <si>
    <t>Chiffre d'affaires Hors Taxes (a+d1+d2)</t>
  </si>
  <si>
    <t xml:space="preserve">        dont : Coût du personnel extérieur à l'entreprise</t>
  </si>
  <si>
    <t>Source : Insee, Esane 2017</t>
  </si>
  <si>
    <t/>
  </si>
  <si>
    <t>69</t>
  </si>
  <si>
    <t>691</t>
  </si>
  <si>
    <t>692</t>
  </si>
  <si>
    <t>70</t>
  </si>
  <si>
    <t>701</t>
  </si>
  <si>
    <t>702</t>
  </si>
  <si>
    <t>71</t>
  </si>
  <si>
    <t>711</t>
  </si>
  <si>
    <t>712</t>
  </si>
  <si>
    <t>72</t>
  </si>
  <si>
    <t>721</t>
  </si>
  <si>
    <t>722</t>
  </si>
  <si>
    <t>73</t>
  </si>
  <si>
    <t>731</t>
  </si>
  <si>
    <t>732</t>
  </si>
  <si>
    <t>74</t>
  </si>
  <si>
    <t>741</t>
  </si>
  <si>
    <t>742</t>
  </si>
  <si>
    <t>743</t>
  </si>
  <si>
    <t>749</t>
  </si>
  <si>
    <t>75</t>
  </si>
  <si>
    <t>750</t>
  </si>
  <si>
    <t>M</t>
  </si>
  <si>
    <t xml:space="preserve">Activités juridiques et comptables </t>
  </si>
  <si>
    <t xml:space="preserve">Activités juridiques </t>
  </si>
  <si>
    <t xml:space="preserve">Activités comptables </t>
  </si>
  <si>
    <t xml:space="preserve">Activités des sièges sociaux - conseil de gestion </t>
  </si>
  <si>
    <t xml:space="preserve">Activités des sièges sociaux </t>
  </si>
  <si>
    <t xml:space="preserve">Conseil de gestion </t>
  </si>
  <si>
    <t xml:space="preserve">Activités d'architecture et d'ingénierie - activités de contrôle et analyses techniques </t>
  </si>
  <si>
    <t xml:space="preserve">Activités d'architecture et d'ingénierie </t>
  </si>
  <si>
    <t xml:space="preserve">Activités de contrôle et analyses techniques </t>
  </si>
  <si>
    <t xml:space="preserve">Recherche-développement scientifique </t>
  </si>
  <si>
    <t xml:space="preserve">Recherche-développement en sciences physiques et naturelles </t>
  </si>
  <si>
    <t xml:space="preserve">Recherche-développement en sciences humaines et sociales </t>
  </si>
  <si>
    <t xml:space="preserve">Publicité et études de marché </t>
  </si>
  <si>
    <t xml:space="preserve">Publicité </t>
  </si>
  <si>
    <t xml:space="preserve">Études de marché et sondages </t>
  </si>
  <si>
    <t xml:space="preserve">Autres activités spécialisées, scientifiques et techniques </t>
  </si>
  <si>
    <t xml:space="preserve">Activités spécialisées de design </t>
  </si>
  <si>
    <t xml:space="preserve">Activités photographiques </t>
  </si>
  <si>
    <t xml:space="preserve">Traduction et interprétation </t>
  </si>
  <si>
    <t xml:space="preserve">Autres activités spécialisées, scientifiques et techniques n.c.a. </t>
  </si>
  <si>
    <t xml:space="preserve">Activités vétérinaires </t>
  </si>
  <si>
    <t>-N-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</si>
</sst>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53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vertical="center" wrapText="1"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166" fontId="0" fillId="0" borderId="10" xfId="0" applyNumberFormat="1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left" vertical="center" wrapText="1"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Font="1" applyBorder="1" applyAlignment="1">
      <alignment horizontal="left" vertical="center" wrapText="1"/>
    </xf>
    <xf numFmtId="166" fontId="0" fillId="0" borderId="14" xfId="0" applyNumberFormat="1" applyBorder="1" applyAlignment="1">
      <alignment horizontal="left" vertical="center" wrapText="1"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3" fillId="33" borderId="0" xfId="50" applyNumberFormat="1" applyFont="1" applyFill="1" applyBorder="1">
      <alignment/>
      <protection/>
    </xf>
    <xf numFmtId="166" fontId="4" fillId="0" borderId="0" xfId="0" applyNumberFormat="1" applyFont="1" applyAlignment="1">
      <alignment horizontal="left" vertical="center" wrapText="1"/>
    </xf>
    <xf numFmtId="3" fontId="5" fillId="33" borderId="0" xfId="50" applyNumberFormat="1" applyFont="1" applyFill="1" applyBorder="1">
      <alignment/>
      <protection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6" fillId="34" borderId="0" xfId="0" applyNumberFormat="1" applyFont="1" applyFill="1" applyAlignment="1">
      <alignment horizontal="left" vertical="center" wrapText="1"/>
    </xf>
    <xf numFmtId="3" fontId="7" fillId="34" borderId="14" xfId="50" applyNumberFormat="1" applyFont="1" applyFill="1" applyBorder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 vertical="center" wrapText="1"/>
    </xf>
    <xf numFmtId="166" fontId="1" fillId="34" borderId="13" xfId="0" applyNumberFormat="1" applyFont="1" applyFill="1" applyBorder="1" applyAlignment="1">
      <alignment horizontal="left" vertical="center" wrapText="1"/>
    </xf>
    <xf numFmtId="166" fontId="1" fillId="34" borderId="14" xfId="0" applyNumberFormat="1" applyFont="1" applyFill="1" applyBorder="1" applyAlignment="1">
      <alignment/>
    </xf>
    <xf numFmtId="166" fontId="1" fillId="34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0" fillId="34" borderId="0" xfId="0" applyNumberFormat="1" applyFill="1" applyAlignment="1">
      <alignment/>
    </xf>
    <xf numFmtId="166" fontId="1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/>
    </xf>
    <xf numFmtId="166" fontId="6" fillId="34" borderId="13" xfId="0" applyNumberFormat="1" applyFont="1" applyFill="1" applyBorder="1" applyAlignment="1">
      <alignment horizontal="left" vertical="center" wrapText="1"/>
    </xf>
    <xf numFmtId="166" fontId="6" fillId="34" borderId="14" xfId="0" applyNumberFormat="1" applyFont="1" applyFill="1" applyBorder="1" applyAlignment="1">
      <alignment horizontal="left" vertical="center" wrapText="1"/>
    </xf>
    <xf numFmtId="166" fontId="4" fillId="34" borderId="14" xfId="0" applyNumberFormat="1" applyFont="1" applyFill="1" applyBorder="1" applyAlignment="1">
      <alignment/>
    </xf>
    <xf numFmtId="166" fontId="6" fillId="34" borderId="14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6" fontId="0" fillId="0" borderId="0" xfId="0" applyNumberFormat="1" applyFont="1" applyAlignment="1">
      <alignment horizontal="right" vertical="center" wrapText="1"/>
    </xf>
    <xf numFmtId="166" fontId="0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166" fontId="6" fillId="34" borderId="0" xfId="0" applyNumberFormat="1" applyFont="1" applyFill="1" applyBorder="1" applyAlignment="1">
      <alignment horizontal="left" vertical="center" wrapText="1"/>
    </xf>
    <xf numFmtId="3" fontId="7" fillId="34" borderId="0" xfId="50" applyNumberFormat="1" applyFont="1" applyFill="1" applyBorder="1">
      <alignment/>
      <protection/>
    </xf>
    <xf numFmtId="3" fontId="7" fillId="34" borderId="14" xfId="50" applyNumberFormat="1" applyFont="1" applyFill="1" applyBorder="1" applyAlignment="1">
      <alignment wrapText="1"/>
      <protection/>
    </xf>
    <xf numFmtId="166" fontId="6" fillId="34" borderId="0" xfId="0" applyNumberFormat="1" applyFont="1" applyFill="1" applyBorder="1" applyAlignment="1">
      <alignment/>
    </xf>
    <xf numFmtId="166" fontId="1" fillId="34" borderId="0" xfId="0" applyNumberFormat="1" applyFont="1" applyFill="1" applyBorder="1" applyAlignment="1">
      <alignment/>
    </xf>
    <xf numFmtId="3" fontId="8" fillId="34" borderId="14" xfId="50" applyNumberFormat="1" applyFont="1" applyFill="1" applyBorder="1" applyAlignment="1">
      <alignment wrapText="1"/>
      <protection/>
    </xf>
    <xf numFmtId="0" fontId="1" fillId="34" borderId="0" xfId="0" applyFont="1" applyFill="1" applyAlignment="1">
      <alignment/>
    </xf>
    <xf numFmtId="166" fontId="4" fillId="34" borderId="0" xfId="0" applyNumberFormat="1" applyFont="1" applyFill="1" applyBorder="1" applyAlignment="1">
      <alignment horizontal="left" vertical="center" wrapText="1"/>
    </xf>
    <xf numFmtId="166" fontId="4" fillId="34" borderId="0" xfId="0" applyNumberFormat="1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 vertical="center" wrapText="1"/>
    </xf>
    <xf numFmtId="166" fontId="1" fillId="34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8" fillId="34" borderId="0" xfId="50" applyNumberFormat="1" applyFont="1" applyFill="1" applyBorder="1" applyAlignment="1">
      <alignment wrapText="1"/>
      <protection/>
    </xf>
    <xf numFmtId="166" fontId="1" fillId="34" borderId="14" xfId="0" applyNumberFormat="1" applyFont="1" applyFill="1" applyBorder="1" applyAlignment="1">
      <alignment horizontal="left" vertical="center" wrapText="1"/>
    </xf>
    <xf numFmtId="166" fontId="0" fillId="34" borderId="14" xfId="0" applyNumberFormat="1" applyFill="1" applyBorder="1" applyAlignment="1">
      <alignment/>
    </xf>
    <xf numFmtId="166" fontId="0" fillId="34" borderId="15" xfId="0" applyNumberFormat="1" applyFill="1" applyBorder="1" applyAlignment="1">
      <alignment/>
    </xf>
    <xf numFmtId="166" fontId="0" fillId="34" borderId="0" xfId="0" applyNumberFormat="1" applyFill="1" applyBorder="1" applyAlignment="1">
      <alignment/>
    </xf>
    <xf numFmtId="166" fontId="9" fillId="34" borderId="13" xfId="0" applyNumberFormat="1" applyFont="1" applyFill="1" applyBorder="1" applyAlignment="1">
      <alignment horizontal="left" vertical="center" wrapText="1"/>
    </xf>
    <xf numFmtId="166" fontId="9" fillId="34" borderId="14" xfId="0" applyNumberFormat="1" applyFont="1" applyFill="1" applyBorder="1" applyAlignment="1">
      <alignment horizontal="left" vertical="center" wrapText="1"/>
    </xf>
    <xf numFmtId="0" fontId="9" fillId="34" borderId="14" xfId="0" applyNumberFormat="1" applyFont="1" applyFill="1" applyBorder="1" applyAlignment="1">
      <alignment horizontal="left" vertical="center" wrapText="1"/>
    </xf>
    <xf numFmtId="166" fontId="9" fillId="34" borderId="14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66" fontId="10" fillId="34" borderId="13" xfId="0" applyNumberFormat="1" applyFont="1" applyFill="1" applyBorder="1" applyAlignment="1">
      <alignment horizontal="left" vertical="center" wrapText="1"/>
    </xf>
    <xf numFmtId="166" fontId="10" fillId="34" borderId="14" xfId="0" applyNumberFormat="1" applyFont="1" applyFill="1" applyBorder="1" applyAlignment="1">
      <alignment horizontal="left" vertical="center" wrapText="1"/>
    </xf>
    <xf numFmtId="166" fontId="11" fillId="34" borderId="14" xfId="0" applyNumberFormat="1" applyFont="1" applyFill="1" applyBorder="1" applyAlignment="1">
      <alignment/>
    </xf>
    <xf numFmtId="0" fontId="11" fillId="0" borderId="0" xfId="0" applyFont="1" applyAlignment="1">
      <alignment/>
    </xf>
    <xf numFmtId="166" fontId="6" fillId="0" borderId="0" xfId="0" applyNumberFormat="1" applyFont="1" applyFill="1" applyBorder="1" applyAlignment="1">
      <alignment horizontal="left" vertical="center" wrapText="1"/>
    </xf>
    <xf numFmtId="166" fontId="0" fillId="0" borderId="16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12" fillId="34" borderId="14" xfId="50" applyNumberFormat="1" applyFont="1" applyFill="1" applyBorder="1">
      <alignment/>
      <protection/>
    </xf>
    <xf numFmtId="166" fontId="4" fillId="34" borderId="0" xfId="0" applyNumberFormat="1" applyFont="1" applyFill="1" applyBorder="1" applyAlignment="1">
      <alignment/>
    </xf>
    <xf numFmtId="3" fontId="12" fillId="0" borderId="0" xfId="50" applyNumberFormat="1" applyFont="1" applyFill="1" applyBorder="1">
      <alignment/>
      <protection/>
    </xf>
    <xf numFmtId="166" fontId="4" fillId="0" borderId="0" xfId="0" applyNumberFormat="1" applyFont="1" applyFill="1" applyBorder="1" applyAlignment="1">
      <alignment/>
    </xf>
    <xf numFmtId="3" fontId="12" fillId="34" borderId="11" xfId="50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wrapText="1"/>
    </xf>
    <xf numFmtId="166" fontId="3" fillId="0" borderId="12" xfId="0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6" fontId="0" fillId="0" borderId="18" xfId="0" applyNumberFormat="1" applyBorder="1" applyAlignment="1">
      <alignment horizontal="left" vertical="center" wrapText="1"/>
    </xf>
    <xf numFmtId="166" fontId="0" fillId="0" borderId="0" xfId="0" applyNumberFormat="1" applyBorder="1" applyAlignment="1">
      <alignment horizontal="left" vertical="center" wrapText="1"/>
    </xf>
    <xf numFmtId="166" fontId="0" fillId="0" borderId="0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5" xfId="0" applyNumberFormat="1" applyBorder="1" applyAlignment="1">
      <alignment/>
    </xf>
    <xf numFmtId="3" fontId="3" fillId="33" borderId="11" xfId="50" applyNumberFormat="1" applyFont="1" applyFill="1" applyBorder="1">
      <alignment/>
      <protection/>
    </xf>
    <xf numFmtId="166" fontId="11" fillId="0" borderId="18" xfId="0" applyNumberFormat="1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left" vertical="center" wrapText="1"/>
    </xf>
    <xf numFmtId="3" fontId="14" fillId="33" borderId="0" xfId="50" applyNumberFormat="1" applyFont="1" applyFill="1" applyBorder="1">
      <alignment/>
      <protection/>
    </xf>
    <xf numFmtId="166" fontId="11" fillId="0" borderId="0" xfId="0" applyNumberFormat="1" applyFont="1" applyBorder="1" applyAlignment="1">
      <alignment/>
    </xf>
    <xf numFmtId="166" fontId="11" fillId="0" borderId="19" xfId="0" applyNumberFormat="1" applyFont="1" applyBorder="1" applyAlignment="1">
      <alignment/>
    </xf>
    <xf numFmtId="0" fontId="11" fillId="0" borderId="0" xfId="0" applyFont="1" applyBorder="1" applyAlignment="1">
      <alignment/>
    </xf>
    <xf numFmtId="166" fontId="11" fillId="0" borderId="13" xfId="0" applyNumberFormat="1" applyFont="1" applyFill="1" applyBorder="1" applyAlignment="1">
      <alignment horizontal="left" vertical="center" wrapText="1"/>
    </xf>
    <xf numFmtId="3" fontId="15" fillId="34" borderId="14" xfId="50" applyNumberFormat="1" applyFont="1" applyFill="1" applyBorder="1">
      <alignment/>
      <protection/>
    </xf>
    <xf numFmtId="166" fontId="0" fillId="0" borderId="14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11" fillId="0" borderId="18" xfId="0" applyNumberFormat="1" applyFont="1" applyFill="1" applyBorder="1" applyAlignment="1">
      <alignment horizontal="left" vertical="center" wrapText="1"/>
    </xf>
    <xf numFmtId="3" fontId="15" fillId="34" borderId="0" xfId="50" applyNumberFormat="1" applyFont="1" applyFill="1" applyBorder="1">
      <alignment/>
      <protection/>
    </xf>
    <xf numFmtId="166" fontId="0" fillId="0" borderId="0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1" fillId="0" borderId="10" xfId="0" applyNumberFormat="1" applyFont="1" applyBorder="1" applyAlignment="1">
      <alignment horizontal="left" vertical="center" wrapText="1"/>
    </xf>
    <xf numFmtId="166" fontId="11" fillId="0" borderId="11" xfId="0" applyNumberFormat="1" applyFont="1" applyBorder="1" applyAlignment="1">
      <alignment horizontal="left" vertical="center" wrapText="1"/>
    </xf>
    <xf numFmtId="3" fontId="16" fillId="33" borderId="11" xfId="50" applyNumberFormat="1" applyFont="1" applyFill="1" applyBorder="1">
      <alignment/>
      <protection/>
    </xf>
    <xf numFmtId="166" fontId="11" fillId="0" borderId="11" xfId="0" applyNumberFormat="1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166" fontId="0" fillId="0" borderId="13" xfId="0" applyNumberFormat="1" applyFont="1" applyBorder="1" applyAlignment="1">
      <alignment vertical="center" wrapText="1"/>
    </xf>
    <xf numFmtId="3" fontId="15" fillId="0" borderId="14" xfId="50" applyNumberFormat="1" applyFont="1" applyFill="1" applyBorder="1">
      <alignment/>
      <protection/>
    </xf>
    <xf numFmtId="166" fontId="0" fillId="0" borderId="14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8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left" vertical="center" wrapText="1"/>
    </xf>
    <xf numFmtId="3" fontId="14" fillId="34" borderId="14" xfId="50" applyNumberFormat="1" applyFont="1" applyFill="1" applyBorder="1">
      <alignment/>
      <protection/>
    </xf>
    <xf numFmtId="166" fontId="10" fillId="34" borderId="14" xfId="0" applyNumberFormat="1" applyFont="1" applyFill="1" applyBorder="1" applyAlignment="1">
      <alignment/>
    </xf>
    <xf numFmtId="166" fontId="10" fillId="34" borderId="15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66" fontId="1" fillId="0" borderId="18" xfId="0" applyNumberFormat="1" applyFont="1" applyBorder="1" applyAlignment="1">
      <alignment horizontal="left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1" fillId="0" borderId="18" xfId="0" applyNumberFormat="1" applyFon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2" fillId="0" borderId="18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66" fontId="1" fillId="34" borderId="19" xfId="0" applyNumberFormat="1" applyFont="1" applyFill="1" applyBorder="1" applyAlignment="1">
      <alignment/>
    </xf>
    <xf numFmtId="166" fontId="17" fillId="34" borderId="10" xfId="0" applyNumberFormat="1" applyFont="1" applyFill="1" applyBorder="1" applyAlignment="1">
      <alignment horizontal="left" vertical="center" wrapText="1"/>
    </xf>
    <xf numFmtId="166" fontId="17" fillId="34" borderId="11" xfId="0" applyNumberFormat="1" applyFont="1" applyFill="1" applyBorder="1" applyAlignment="1">
      <alignment horizontal="left" vertical="center" wrapText="1"/>
    </xf>
    <xf numFmtId="166" fontId="9" fillId="34" borderId="11" xfId="0" applyNumberFormat="1" applyFont="1" applyFill="1" applyBorder="1" applyAlignment="1">
      <alignment/>
    </xf>
    <xf numFmtId="166" fontId="9" fillId="34" borderId="1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0" fillId="0" borderId="20" xfId="0" applyNumberFormat="1" applyFont="1" applyFill="1" applyBorder="1" applyAlignment="1">
      <alignment horizontal="left" vertical="center" wrapText="1"/>
    </xf>
    <xf numFmtId="166" fontId="0" fillId="0" borderId="16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3" fontId="15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166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49" fontId="0" fillId="0" borderId="21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1" fillId="35" borderId="25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11" fillId="0" borderId="23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49" fontId="0" fillId="0" borderId="24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36" borderId="0" xfId="0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left" vertical="center" wrapText="1"/>
    </xf>
    <xf numFmtId="166" fontId="16" fillId="0" borderId="21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5" fillId="36" borderId="21" xfId="0" applyNumberFormat="1" applyFont="1" applyFill="1" applyBorder="1" applyAlignment="1">
      <alignment horizontal="center"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166" fontId="14" fillId="37" borderId="21" xfId="0" applyNumberFormat="1" applyFont="1" applyFill="1" applyBorder="1" applyAlignment="1">
      <alignment horizontal="center" vertical="center" wrapText="1"/>
    </xf>
    <xf numFmtId="166" fontId="21" fillId="37" borderId="21" xfId="0" applyNumberFormat="1" applyFont="1" applyFill="1" applyBorder="1" applyAlignment="1">
      <alignment horizontal="center" vertical="center" wrapText="1"/>
    </xf>
    <xf numFmtId="166" fontId="5" fillId="37" borderId="21" xfId="0" applyNumberFormat="1" applyFont="1" applyFill="1" applyBorder="1" applyAlignment="1">
      <alignment horizontal="center" vertical="center" wrapText="1"/>
    </xf>
    <xf numFmtId="166" fontId="14" fillId="36" borderId="21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38" borderId="21" xfId="0" applyNumberFormat="1" applyFont="1" applyFill="1" applyBorder="1" applyAlignment="1">
      <alignment horizontal="center" vertical="center" wrapText="1"/>
    </xf>
    <xf numFmtId="166" fontId="5" fillId="39" borderId="21" xfId="0" applyNumberFormat="1" applyFont="1" applyFill="1" applyBorder="1" applyAlignment="1">
      <alignment horizontal="center" vertical="center" wrapText="1"/>
    </xf>
    <xf numFmtId="166" fontId="1" fillId="36" borderId="1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left" wrapText="1"/>
    </xf>
    <xf numFmtId="166" fontId="1" fillId="36" borderId="0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37" borderId="0" xfId="0" applyNumberFormat="1" applyFont="1" applyFill="1" applyBorder="1" applyAlignment="1">
      <alignment/>
    </xf>
    <xf numFmtId="166" fontId="0" fillId="37" borderId="0" xfId="0" applyNumberFormat="1" applyFill="1" applyBorder="1" applyAlignment="1">
      <alignment/>
    </xf>
    <xf numFmtId="166" fontId="1" fillId="37" borderId="0" xfId="0" applyNumberFormat="1" applyFont="1" applyFill="1" applyBorder="1" applyAlignment="1">
      <alignment/>
    </xf>
    <xf numFmtId="166" fontId="10" fillId="36" borderId="0" xfId="0" applyNumberFormat="1" applyFont="1" applyFill="1" applyBorder="1" applyAlignment="1">
      <alignment/>
    </xf>
    <xf numFmtId="166" fontId="3" fillId="0" borderId="20" xfId="0" applyNumberFormat="1" applyFont="1" applyBorder="1" applyAlignment="1">
      <alignment horizontal="center" wrapText="1"/>
    </xf>
    <xf numFmtId="166" fontId="3" fillId="0" borderId="16" xfId="0" applyNumberFormat="1" applyFont="1" applyBorder="1" applyAlignment="1">
      <alignment horizontal="left" wrapText="1"/>
    </xf>
    <xf numFmtId="166" fontId="0" fillId="0" borderId="16" xfId="0" applyNumberFormat="1" applyBorder="1" applyAlignment="1">
      <alignment/>
    </xf>
    <xf numFmtId="166" fontId="0" fillId="0" borderId="16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36" borderId="16" xfId="0" applyNumberFormat="1" applyFont="1" applyFill="1" applyBorder="1" applyAlignment="1">
      <alignment/>
    </xf>
    <xf numFmtId="166" fontId="10" fillId="0" borderId="16" xfId="0" applyNumberFormat="1" applyFont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10" fillId="37" borderId="16" xfId="0" applyNumberFormat="1" applyFont="1" applyFill="1" applyBorder="1" applyAlignment="1">
      <alignment/>
    </xf>
    <xf numFmtId="166" fontId="0" fillId="37" borderId="16" xfId="0" applyNumberFormat="1" applyFill="1" applyBorder="1" applyAlignment="1">
      <alignment/>
    </xf>
    <xf numFmtId="166" fontId="10" fillId="36" borderId="16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vertical="center" wrapText="1"/>
    </xf>
    <xf numFmtId="49" fontId="10" fillId="35" borderId="28" xfId="0" applyNumberFormat="1" applyFont="1" applyFill="1" applyBorder="1" applyAlignment="1">
      <alignment horizontal="left" vertical="center" wrapText="1"/>
    </xf>
    <xf numFmtId="49" fontId="1" fillId="35" borderId="28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" fillId="40" borderId="21" xfId="0" applyFont="1" applyFill="1" applyBorder="1" applyAlignment="1">
      <alignment/>
    </xf>
    <xf numFmtId="0" fontId="0" fillId="0" borderId="21" xfId="0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_soldes_comptables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35.57421875" style="0" customWidth="1"/>
  </cols>
  <sheetData>
    <row r="1" ht="12.75" customHeight="1">
      <c r="A1" s="1" t="s">
        <v>0</v>
      </c>
    </row>
    <row r="2" ht="12.75" customHeight="1">
      <c r="A2" s="2"/>
    </row>
    <row r="3" ht="12.75" customHeight="1">
      <c r="A3" s="2" t="s">
        <v>1</v>
      </c>
    </row>
    <row r="4" ht="12.75" customHeight="1">
      <c r="A4" s="2" t="s">
        <v>2</v>
      </c>
    </row>
    <row r="5" ht="12.75" customHeight="1">
      <c r="A5" s="2" t="s">
        <v>3</v>
      </c>
    </row>
    <row r="6" ht="12.75" customHeight="1">
      <c r="A6" s="2" t="s">
        <v>4</v>
      </c>
    </row>
    <row r="7" ht="12.75" customHeight="1">
      <c r="A7" s="2" t="s">
        <v>5</v>
      </c>
    </row>
    <row r="8" ht="12.75" customHeight="1">
      <c r="A8" s="3" t="s">
        <v>6</v>
      </c>
    </row>
    <row r="9" ht="12.75" customHeight="1">
      <c r="A9" s="2"/>
    </row>
    <row r="10" ht="12.75" customHeight="1">
      <c r="A10" s="2" t="s">
        <v>7</v>
      </c>
    </row>
    <row r="12" spans="1:19" ht="12.75" customHeight="1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5" t="s">
        <v>18</v>
      </c>
      <c r="L12" s="5" t="s">
        <v>19</v>
      </c>
      <c r="M12" s="5" t="s">
        <v>20</v>
      </c>
      <c r="N12" s="5" t="s">
        <v>21</v>
      </c>
      <c r="O12" s="5" t="s">
        <v>22</v>
      </c>
      <c r="P12" s="5" t="s">
        <v>23</v>
      </c>
      <c r="Q12" s="5" t="s">
        <v>24</v>
      </c>
      <c r="R12" s="5" t="s">
        <v>25</v>
      </c>
      <c r="S12" s="5" t="s">
        <v>26</v>
      </c>
    </row>
    <row r="13" spans="1:19" ht="12.75" customHeight="1">
      <c r="A13" s="4" t="s">
        <v>27</v>
      </c>
      <c r="B13" s="5" t="s">
        <v>28</v>
      </c>
      <c r="C13" s="5" t="s">
        <v>29</v>
      </c>
      <c r="D13" s="5" t="s">
        <v>30</v>
      </c>
      <c r="E13" s="5" t="s">
        <v>31</v>
      </c>
      <c r="F13" s="5" t="s">
        <v>32</v>
      </c>
      <c r="G13" s="5" t="s">
        <v>33</v>
      </c>
      <c r="H13" s="5" t="s">
        <v>34</v>
      </c>
      <c r="I13" s="5" t="s">
        <v>35</v>
      </c>
      <c r="J13" s="5" t="s">
        <v>36</v>
      </c>
      <c r="K13" s="5" t="s">
        <v>37</v>
      </c>
      <c r="L13" s="5" t="s">
        <v>38</v>
      </c>
      <c r="M13" s="5" t="s">
        <v>39</v>
      </c>
      <c r="N13" s="5" t="s">
        <v>40</v>
      </c>
      <c r="O13" s="5" t="s">
        <v>41</v>
      </c>
      <c r="P13" s="5" t="s">
        <v>42</v>
      </c>
      <c r="Q13" s="5" t="s">
        <v>43</v>
      </c>
      <c r="R13" s="5" t="s">
        <v>44</v>
      </c>
      <c r="S13" s="5" t="s">
        <v>45</v>
      </c>
    </row>
    <row r="14" spans="1:19" ht="12.75" customHeight="1">
      <c r="A14" s="4" t="s">
        <v>46</v>
      </c>
      <c r="B14" s="5">
        <v>5363</v>
      </c>
      <c r="C14" s="5">
        <v>1792</v>
      </c>
      <c r="D14" s="5">
        <v>206998</v>
      </c>
      <c r="E14" s="5">
        <v>16776</v>
      </c>
      <c r="F14" s="5">
        <v>11659</v>
      </c>
      <c r="G14" s="5">
        <v>464125</v>
      </c>
      <c r="H14" s="5">
        <v>682805</v>
      </c>
      <c r="I14" s="5">
        <v>93230</v>
      </c>
      <c r="J14" s="5">
        <v>245917</v>
      </c>
      <c r="K14" s="5">
        <v>108546</v>
      </c>
      <c r="L14" s="5">
        <v>71697</v>
      </c>
      <c r="M14" s="5">
        <v>153755</v>
      </c>
      <c r="N14" s="5">
        <v>414601</v>
      </c>
      <c r="O14" s="5">
        <v>167226</v>
      </c>
      <c r="P14" s="5">
        <v>84208</v>
      </c>
      <c r="Q14" s="5">
        <v>379437</v>
      </c>
      <c r="R14" s="5">
        <v>75675</v>
      </c>
      <c r="S14" s="5">
        <v>195657</v>
      </c>
    </row>
    <row r="15" spans="1:19" ht="12.75" customHeight="1">
      <c r="A15" s="4" t="s">
        <v>47</v>
      </c>
      <c r="B15" s="5">
        <v>190.1</v>
      </c>
      <c r="C15" s="5">
        <v>488.4</v>
      </c>
      <c r="D15" s="5">
        <v>130268.7</v>
      </c>
      <c r="E15" s="5">
        <v>27.7</v>
      </c>
      <c r="F15" s="5">
        <v>532.2</v>
      </c>
      <c r="G15" s="5">
        <v>2963.7</v>
      </c>
      <c r="H15" s="5">
        <v>1314603.2</v>
      </c>
      <c r="I15" s="5">
        <v>2750.9</v>
      </c>
      <c r="J15" s="5">
        <v>1661.3</v>
      </c>
      <c r="K15" s="5">
        <v>8669.2</v>
      </c>
      <c r="L15" s="5">
        <v>4345.3</v>
      </c>
      <c r="M15" s="5">
        <v>1139.7</v>
      </c>
      <c r="N15" s="5">
        <v>4756.4</v>
      </c>
      <c r="O15" s="5">
        <v>4173.4</v>
      </c>
      <c r="P15" s="5">
        <v>204.9</v>
      </c>
      <c r="Q15" s="5">
        <v>417.4</v>
      </c>
      <c r="R15" s="5">
        <v>891.9</v>
      </c>
      <c r="S15" s="5">
        <v>4848.1</v>
      </c>
    </row>
    <row r="16" spans="1:19" ht="26.25" customHeight="1">
      <c r="A16" s="4" t="s">
        <v>48</v>
      </c>
      <c r="B16" s="5">
        <v>160</v>
      </c>
      <c r="C16" s="5">
        <v>249.4</v>
      </c>
      <c r="D16" s="5">
        <v>89780.1</v>
      </c>
      <c r="E16" s="5">
        <v>22.4</v>
      </c>
      <c r="F16" s="5">
        <v>428.3</v>
      </c>
      <c r="G16" s="5">
        <v>1934.5</v>
      </c>
      <c r="H16" s="5">
        <v>1024339.7</v>
      </c>
      <c r="I16" s="5">
        <v>2437</v>
      </c>
      <c r="J16" s="5">
        <v>1218.8</v>
      </c>
      <c r="K16" s="5">
        <v>6858.3</v>
      </c>
      <c r="L16" s="5">
        <v>4120.1</v>
      </c>
      <c r="M16" s="5">
        <v>1104</v>
      </c>
      <c r="N16" s="5">
        <v>3188.3</v>
      </c>
      <c r="O16" s="5">
        <v>2857.2</v>
      </c>
      <c r="P16" s="5">
        <v>100.1</v>
      </c>
      <c r="Q16" s="5">
        <v>225.3</v>
      </c>
      <c r="R16" s="5">
        <v>440.1</v>
      </c>
      <c r="S16" s="5">
        <v>3382.8</v>
      </c>
    </row>
    <row r="17" spans="1:19" ht="12.75" customHeight="1">
      <c r="A17" s="4" t="s">
        <v>49</v>
      </c>
      <c r="B17" s="5">
        <v>-11.3</v>
      </c>
      <c r="C17" s="5">
        <v>-1.4</v>
      </c>
      <c r="D17" s="5">
        <v>-803.3</v>
      </c>
      <c r="E17" s="5">
        <v>0</v>
      </c>
      <c r="F17" s="5">
        <v>-18.8</v>
      </c>
      <c r="G17" s="5">
        <v>-67.9</v>
      </c>
      <c r="H17" s="5">
        <v>-10423</v>
      </c>
      <c r="I17" s="5">
        <v>-24.2</v>
      </c>
      <c r="J17" s="5">
        <v>-51.4</v>
      </c>
      <c r="K17" s="5">
        <v>-190.8</v>
      </c>
      <c r="L17" s="5">
        <v>-25.8</v>
      </c>
      <c r="M17" s="5">
        <v>-135.1</v>
      </c>
      <c r="N17" s="5">
        <v>-50.6</v>
      </c>
      <c r="O17" s="5">
        <v>-37.3</v>
      </c>
      <c r="P17" s="5">
        <v>-2.2</v>
      </c>
      <c r="Q17" s="5">
        <v>-6.7</v>
      </c>
      <c r="R17" s="5">
        <v>-11.3</v>
      </c>
      <c r="S17" s="5">
        <v>-3.7</v>
      </c>
    </row>
    <row r="18" spans="1:19" ht="12.75" customHeight="1">
      <c r="A18" s="4" t="s">
        <v>50</v>
      </c>
      <c r="B18" s="5">
        <v>41.4</v>
      </c>
      <c r="C18" s="5">
        <v>240.4</v>
      </c>
      <c r="D18" s="5">
        <v>41291.9</v>
      </c>
      <c r="E18" s="5">
        <v>5.3</v>
      </c>
      <c r="F18" s="5">
        <v>122.7</v>
      </c>
      <c r="G18" s="5">
        <v>1097.2</v>
      </c>
      <c r="H18" s="5">
        <v>300686.6</v>
      </c>
      <c r="I18" s="5">
        <v>338.1</v>
      </c>
      <c r="J18" s="5">
        <v>493.8</v>
      </c>
      <c r="K18" s="5">
        <v>2001.7</v>
      </c>
      <c r="L18" s="5">
        <v>251</v>
      </c>
      <c r="M18" s="5">
        <v>170.8</v>
      </c>
      <c r="N18" s="5">
        <v>1618.7</v>
      </c>
      <c r="O18" s="5">
        <v>1353.5</v>
      </c>
      <c r="P18" s="5">
        <v>106.9</v>
      </c>
      <c r="Q18" s="5">
        <v>198.9</v>
      </c>
      <c r="R18" s="5">
        <v>463.1</v>
      </c>
      <c r="S18" s="5">
        <v>1469</v>
      </c>
    </row>
    <row r="19" spans="1:19" ht="12.75" customHeight="1">
      <c r="A19" s="4" t="s">
        <v>51</v>
      </c>
      <c r="B19" s="5">
        <v>1418.7</v>
      </c>
      <c r="C19" s="5">
        <v>6559.4</v>
      </c>
      <c r="D19" s="5">
        <v>730971.5</v>
      </c>
      <c r="E19" s="5">
        <v>108514.6</v>
      </c>
      <c r="F19" s="5">
        <v>35180.5</v>
      </c>
      <c r="G19" s="5">
        <v>258719.3</v>
      </c>
      <c r="H19" s="5">
        <v>15720</v>
      </c>
      <c r="I19" s="5">
        <v>1329.2</v>
      </c>
      <c r="J19" s="5">
        <v>1147.9</v>
      </c>
      <c r="K19" s="5">
        <v>243.9</v>
      </c>
      <c r="L19" s="5">
        <v>0.1</v>
      </c>
      <c r="M19" s="5">
        <v>2251.1</v>
      </c>
      <c r="N19" s="5">
        <v>1390.9</v>
      </c>
      <c r="O19" s="5">
        <v>441.9</v>
      </c>
      <c r="P19" s="5">
        <v>0.9</v>
      </c>
      <c r="Q19" s="5">
        <v>0.5</v>
      </c>
      <c r="R19" s="5">
        <v>30.8</v>
      </c>
      <c r="S19" s="5">
        <v>242.1</v>
      </c>
    </row>
    <row r="20" spans="1:19" ht="12.75" customHeight="1">
      <c r="A20" s="4" t="s">
        <v>52</v>
      </c>
      <c r="B20" s="5">
        <v>76.1</v>
      </c>
      <c r="C20" s="5">
        <v>1013</v>
      </c>
      <c r="D20" s="5">
        <v>38718.6</v>
      </c>
      <c r="E20" s="5">
        <v>2073.9</v>
      </c>
      <c r="F20" s="5">
        <v>2250.9</v>
      </c>
      <c r="G20" s="5">
        <v>10394.5</v>
      </c>
      <c r="H20" s="5">
        <v>61180</v>
      </c>
      <c r="I20" s="5">
        <v>194944.1</v>
      </c>
      <c r="J20" s="5">
        <v>82007.7</v>
      </c>
      <c r="K20" s="5">
        <v>172427.8</v>
      </c>
      <c r="L20" s="5">
        <v>33707.3</v>
      </c>
      <c r="M20" s="5">
        <v>74691.9</v>
      </c>
      <c r="N20" s="5">
        <v>212636.2</v>
      </c>
      <c r="O20" s="5">
        <v>134342.8</v>
      </c>
      <c r="P20" s="5">
        <v>12331.5</v>
      </c>
      <c r="Q20" s="5">
        <v>77249.4</v>
      </c>
      <c r="R20" s="5">
        <v>27973.8</v>
      </c>
      <c r="S20" s="5">
        <v>20223.1</v>
      </c>
    </row>
    <row r="21" spans="1:19" ht="12.75" customHeight="1">
      <c r="A21" s="4" t="s">
        <v>53</v>
      </c>
      <c r="B21" s="5">
        <v>36.9</v>
      </c>
      <c r="C21" s="5">
        <v>30.1</v>
      </c>
      <c r="D21" s="5">
        <v>5660.6</v>
      </c>
      <c r="E21" s="5">
        <v>179.6</v>
      </c>
      <c r="F21" s="5">
        <v>12.9</v>
      </c>
      <c r="G21" s="5">
        <v>2330.6</v>
      </c>
      <c r="H21" s="5">
        <v>416</v>
      </c>
      <c r="I21" s="5">
        <v>151.7</v>
      </c>
      <c r="J21" s="5">
        <v>-11.3</v>
      </c>
      <c r="K21" s="5">
        <v>60.9</v>
      </c>
      <c r="L21" s="5">
        <v>117.5</v>
      </c>
      <c r="M21" s="5">
        <v>20.7</v>
      </c>
      <c r="N21" s="5">
        <v>443.7</v>
      </c>
      <c r="O21" s="5">
        <v>-74.2</v>
      </c>
      <c r="P21" s="5">
        <v>5.2</v>
      </c>
      <c r="Q21" s="5">
        <v>-55.9</v>
      </c>
      <c r="R21" s="5">
        <v>12.1</v>
      </c>
      <c r="S21" s="5">
        <v>15.8</v>
      </c>
    </row>
    <row r="22" spans="1:19" ht="12.75" customHeight="1">
      <c r="A22" s="4" t="s">
        <v>54</v>
      </c>
      <c r="B22" s="5">
        <v>5.1</v>
      </c>
      <c r="C22" s="5">
        <v>62.8</v>
      </c>
      <c r="D22" s="5">
        <v>2744.6</v>
      </c>
      <c r="E22" s="5">
        <v>2971.5</v>
      </c>
      <c r="F22" s="5">
        <v>645</v>
      </c>
      <c r="G22" s="5">
        <v>1052.9</v>
      </c>
      <c r="H22" s="5">
        <v>853.6</v>
      </c>
      <c r="I22" s="5">
        <v>2883.1</v>
      </c>
      <c r="J22" s="5">
        <v>192.5</v>
      </c>
      <c r="K22" s="5">
        <v>8108.8</v>
      </c>
      <c r="L22" s="5">
        <v>117</v>
      </c>
      <c r="M22" s="5">
        <v>1150.9</v>
      </c>
      <c r="N22" s="5">
        <v>1138.3</v>
      </c>
      <c r="O22" s="5">
        <v>413.8</v>
      </c>
      <c r="P22" s="5">
        <v>35.9</v>
      </c>
      <c r="Q22" s="5">
        <v>48.1</v>
      </c>
      <c r="R22" s="5">
        <v>110.3</v>
      </c>
      <c r="S22" s="5">
        <v>46.3</v>
      </c>
    </row>
    <row r="23" spans="1:19" ht="26.25" customHeight="1">
      <c r="A23" s="4" t="s">
        <v>55</v>
      </c>
      <c r="B23" s="5">
        <v>1536.8</v>
      </c>
      <c r="C23" s="5">
        <v>7665.2</v>
      </c>
      <c r="D23" s="5">
        <v>778095.4</v>
      </c>
      <c r="E23" s="5">
        <v>113739.5</v>
      </c>
      <c r="F23" s="5">
        <v>38089.4</v>
      </c>
      <c r="G23" s="5">
        <v>272497.3</v>
      </c>
      <c r="H23" s="5">
        <v>78169.6</v>
      </c>
      <c r="I23" s="5">
        <v>199308.1</v>
      </c>
      <c r="J23" s="5">
        <v>83336.8</v>
      </c>
      <c r="K23" s="5">
        <v>180841.4</v>
      </c>
      <c r="L23" s="5">
        <v>33941.9</v>
      </c>
      <c r="M23" s="5">
        <v>78114.5</v>
      </c>
      <c r="N23" s="5">
        <v>215609</v>
      </c>
      <c r="O23" s="5">
        <v>135124.2</v>
      </c>
      <c r="P23" s="5">
        <v>12373.5</v>
      </c>
      <c r="Q23" s="5">
        <v>77242.1</v>
      </c>
      <c r="R23" s="5">
        <v>28127.1</v>
      </c>
      <c r="S23" s="5">
        <v>20527.4</v>
      </c>
    </row>
    <row r="24" spans="1:19" ht="12.75" customHeight="1">
      <c r="A24" s="4" t="s">
        <v>56</v>
      </c>
      <c r="B24" s="5">
        <v>1684.9</v>
      </c>
      <c r="C24" s="5">
        <v>8060.7</v>
      </c>
      <c r="D24" s="5">
        <v>899958.9</v>
      </c>
      <c r="E24" s="5">
        <v>110616.2</v>
      </c>
      <c r="F24" s="5">
        <v>37963.7</v>
      </c>
      <c r="G24" s="5">
        <v>272077.5</v>
      </c>
      <c r="H24" s="5">
        <v>1391503.2</v>
      </c>
      <c r="I24" s="5">
        <v>199024.2</v>
      </c>
      <c r="J24" s="5">
        <v>84816.9</v>
      </c>
      <c r="K24" s="5">
        <v>181340.9</v>
      </c>
      <c r="L24" s="5">
        <v>38052.7</v>
      </c>
      <c r="M24" s="5">
        <v>78082.7</v>
      </c>
      <c r="N24" s="5">
        <v>218783.5</v>
      </c>
      <c r="O24" s="5">
        <v>138958</v>
      </c>
      <c r="P24" s="5">
        <v>12537.3</v>
      </c>
      <c r="Q24" s="5">
        <v>77667.3</v>
      </c>
      <c r="R24" s="5">
        <v>28896.4</v>
      </c>
      <c r="S24" s="5">
        <v>25313.3</v>
      </c>
    </row>
    <row r="25" spans="1:19" ht="12.75" customHeight="1">
      <c r="A25" s="4" t="s">
        <v>57</v>
      </c>
      <c r="B25" s="5">
        <v>8.8</v>
      </c>
      <c r="C25" s="5">
        <v>58.6</v>
      </c>
      <c r="D25" s="5">
        <v>8698.9</v>
      </c>
      <c r="E25" s="5">
        <v>1314.8</v>
      </c>
      <c r="F25" s="5">
        <v>601.3</v>
      </c>
      <c r="G25" s="5">
        <v>2048.2</v>
      </c>
      <c r="H25" s="5">
        <v>8177.7</v>
      </c>
      <c r="I25" s="5">
        <v>3411.3</v>
      </c>
      <c r="J25" s="5">
        <v>780.6</v>
      </c>
      <c r="K25" s="5">
        <v>2977.7</v>
      </c>
      <c r="L25" s="5">
        <v>7983.3</v>
      </c>
      <c r="M25" s="5">
        <v>1640.6</v>
      </c>
      <c r="N25" s="5">
        <v>11174</v>
      </c>
      <c r="O25" s="5">
        <v>3342.4</v>
      </c>
      <c r="P25" s="5">
        <v>189.8</v>
      </c>
      <c r="Q25" s="5">
        <v>1188.1</v>
      </c>
      <c r="R25" s="5">
        <v>413</v>
      </c>
      <c r="S25" s="5">
        <v>713.5</v>
      </c>
    </row>
    <row r="26" spans="1:19" ht="26.25" customHeight="1">
      <c r="A26" s="4" t="s">
        <v>58</v>
      </c>
      <c r="B26" s="5">
        <v>0</v>
      </c>
      <c r="C26" s="5">
        <v>1.5</v>
      </c>
      <c r="D26" s="5">
        <v>2706.6</v>
      </c>
      <c r="E26" s="5">
        <v>5.1</v>
      </c>
      <c r="F26" s="5">
        <v>13.4</v>
      </c>
      <c r="G26" s="5">
        <v>72</v>
      </c>
      <c r="H26" s="5">
        <v>813.7</v>
      </c>
      <c r="I26" s="5">
        <v>49.8</v>
      </c>
      <c r="J26" s="5">
        <v>59.4</v>
      </c>
      <c r="K26" s="5">
        <v>628.7</v>
      </c>
      <c r="L26" s="5">
        <v>1375.7</v>
      </c>
      <c r="M26" s="5">
        <v>281.3</v>
      </c>
      <c r="N26" s="5">
        <v>5716.9</v>
      </c>
      <c r="O26" s="5">
        <v>397.3</v>
      </c>
      <c r="P26" s="5">
        <v>19.6</v>
      </c>
      <c r="Q26" s="5">
        <v>7.6</v>
      </c>
      <c r="R26" s="5">
        <v>103.5</v>
      </c>
      <c r="S26" s="5">
        <v>30</v>
      </c>
    </row>
    <row r="27" spans="1:19" ht="26.25" customHeight="1">
      <c r="A27" s="4" t="s">
        <v>59</v>
      </c>
      <c r="B27" s="5">
        <v>427.6</v>
      </c>
      <c r="C27" s="5">
        <v>1063.5</v>
      </c>
      <c r="D27" s="5">
        <v>382737.2</v>
      </c>
      <c r="E27" s="5">
        <v>41938.8</v>
      </c>
      <c r="F27" s="5">
        <v>7770.7</v>
      </c>
      <c r="G27" s="5">
        <v>70232</v>
      </c>
      <c r="H27" s="5">
        <v>24568.7</v>
      </c>
      <c r="I27" s="5">
        <v>14060.7</v>
      </c>
      <c r="J27" s="5">
        <v>18266.3</v>
      </c>
      <c r="K27" s="5">
        <v>10292.1</v>
      </c>
      <c r="L27" s="5">
        <v>760.2</v>
      </c>
      <c r="M27" s="5">
        <v>5428.8</v>
      </c>
      <c r="N27" s="5">
        <v>17319.2</v>
      </c>
      <c r="O27" s="5">
        <v>9460.2</v>
      </c>
      <c r="P27" s="5">
        <v>288.9</v>
      </c>
      <c r="Q27" s="5">
        <v>4065</v>
      </c>
      <c r="R27" s="5">
        <v>915.6</v>
      </c>
      <c r="S27" s="5">
        <v>1830.9</v>
      </c>
    </row>
    <row r="28" spans="1:19" ht="26.25" customHeight="1">
      <c r="A28" s="4" t="s">
        <v>60</v>
      </c>
      <c r="B28" s="5">
        <v>4.2</v>
      </c>
      <c r="C28" s="5">
        <v>-10.9</v>
      </c>
      <c r="D28" s="5">
        <v>-3502.4</v>
      </c>
      <c r="E28" s="5">
        <v>-1370.1</v>
      </c>
      <c r="F28" s="5">
        <v>-58.1</v>
      </c>
      <c r="G28" s="5">
        <v>1072.9</v>
      </c>
      <c r="H28" s="5">
        <v>-415</v>
      </c>
      <c r="I28" s="5">
        <v>-331.2</v>
      </c>
      <c r="J28" s="5">
        <v>-107.6</v>
      </c>
      <c r="K28" s="5">
        <v>16.9</v>
      </c>
      <c r="L28" s="5">
        <v>1.2</v>
      </c>
      <c r="M28" s="5">
        <v>466.2</v>
      </c>
      <c r="N28" s="5">
        <v>-446.9</v>
      </c>
      <c r="O28" s="5">
        <v>-65.3</v>
      </c>
      <c r="P28" s="5">
        <v>-5.9</v>
      </c>
      <c r="Q28" s="5">
        <v>-12.2</v>
      </c>
      <c r="R28" s="5">
        <v>-11.2</v>
      </c>
      <c r="S28" s="5">
        <v>5.9</v>
      </c>
    </row>
    <row r="29" spans="1:19" ht="12.75" customHeight="1">
      <c r="A29" s="4" t="s">
        <v>61</v>
      </c>
      <c r="B29" s="5">
        <v>735.9</v>
      </c>
      <c r="C29" s="5">
        <v>3984.1</v>
      </c>
      <c r="D29" s="5">
        <v>222715.7</v>
      </c>
      <c r="E29" s="5">
        <v>46705.7</v>
      </c>
      <c r="F29" s="5">
        <v>18664.3</v>
      </c>
      <c r="G29" s="5">
        <v>111825.6</v>
      </c>
      <c r="H29" s="5">
        <v>151730.9</v>
      </c>
      <c r="I29" s="5">
        <v>107429.3</v>
      </c>
      <c r="J29" s="5">
        <v>26152.6</v>
      </c>
      <c r="K29" s="5">
        <v>85538</v>
      </c>
      <c r="L29" s="5">
        <v>18102.6</v>
      </c>
      <c r="M29" s="5">
        <v>28652.7</v>
      </c>
      <c r="N29" s="5">
        <v>106294.3</v>
      </c>
      <c r="O29" s="5">
        <v>53165.5</v>
      </c>
      <c r="P29" s="5">
        <v>5995.4</v>
      </c>
      <c r="Q29" s="5">
        <v>20112.8</v>
      </c>
      <c r="R29" s="5">
        <v>19196.9</v>
      </c>
      <c r="S29" s="5">
        <v>8613.4</v>
      </c>
    </row>
    <row r="30" spans="1:19" ht="12.75" customHeight="1">
      <c r="A30" s="6" t="s">
        <v>62</v>
      </c>
      <c r="B30" s="5">
        <v>241.9</v>
      </c>
      <c r="C30" s="5">
        <v>926.4</v>
      </c>
      <c r="D30" s="5">
        <v>74087.9</v>
      </c>
      <c r="E30" s="5">
        <v>15071.9</v>
      </c>
      <c r="F30" s="5">
        <v>4910.5</v>
      </c>
      <c r="G30" s="5">
        <v>50912.9</v>
      </c>
      <c r="H30" s="5">
        <v>26433.6</v>
      </c>
      <c r="I30" s="5">
        <v>43746.8</v>
      </c>
      <c r="J30" s="5">
        <v>2584.9</v>
      </c>
      <c r="K30" s="5">
        <v>36372.7</v>
      </c>
      <c r="L30" s="5">
        <v>3272.6</v>
      </c>
      <c r="M30" s="5">
        <v>5565.1</v>
      </c>
      <c r="N30" s="5">
        <v>35374.1</v>
      </c>
      <c r="O30" s="5">
        <v>21035.8</v>
      </c>
      <c r="P30" s="5">
        <v>1488.2</v>
      </c>
      <c r="Q30" s="5">
        <v>1683.9</v>
      </c>
      <c r="R30" s="5">
        <v>1693.9</v>
      </c>
      <c r="S30" s="5">
        <v>1726.7</v>
      </c>
    </row>
    <row r="31" spans="1:19" ht="26.25" customHeight="1">
      <c r="A31" s="6" t="s">
        <v>63</v>
      </c>
      <c r="B31" s="5">
        <v>16.1</v>
      </c>
      <c r="C31" s="5">
        <v>364.4</v>
      </c>
      <c r="D31" s="5">
        <v>12666.8</v>
      </c>
      <c r="E31" s="5">
        <v>5048.1</v>
      </c>
      <c r="F31" s="5">
        <v>1085.9</v>
      </c>
      <c r="G31" s="5">
        <v>10036.6</v>
      </c>
      <c r="H31" s="5">
        <v>25889.5</v>
      </c>
      <c r="I31" s="5">
        <v>14202</v>
      </c>
      <c r="J31" s="5">
        <v>5252.3</v>
      </c>
      <c r="K31" s="5">
        <v>6080.8</v>
      </c>
      <c r="L31" s="5">
        <v>1484.5</v>
      </c>
      <c r="M31" s="5">
        <v>4324.7</v>
      </c>
      <c r="N31" s="5">
        <v>9723.3</v>
      </c>
      <c r="O31" s="5">
        <v>6491.2</v>
      </c>
      <c r="P31" s="5">
        <v>872.2</v>
      </c>
      <c r="Q31" s="5">
        <v>4724.3</v>
      </c>
      <c r="R31" s="5">
        <v>861</v>
      </c>
      <c r="S31" s="5">
        <v>945.5</v>
      </c>
    </row>
    <row r="32" spans="1:19" ht="12.75" customHeight="1">
      <c r="A32" s="6" t="s">
        <v>64</v>
      </c>
      <c r="B32" s="5">
        <v>33.2</v>
      </c>
      <c r="C32" s="5">
        <v>80.3</v>
      </c>
      <c r="D32" s="5">
        <v>2633.5</v>
      </c>
      <c r="E32" s="5">
        <v>234.7</v>
      </c>
      <c r="F32" s="5">
        <v>376.5</v>
      </c>
      <c r="G32" s="5">
        <v>1463.9</v>
      </c>
      <c r="H32" s="5">
        <v>1719.9</v>
      </c>
      <c r="I32" s="5">
        <v>2340.7</v>
      </c>
      <c r="J32" s="5">
        <v>462.6</v>
      </c>
      <c r="K32" s="5">
        <v>303.2</v>
      </c>
      <c r="L32" s="5">
        <v>98</v>
      </c>
      <c r="M32" s="5">
        <v>945.9</v>
      </c>
      <c r="N32" s="5">
        <v>706.2</v>
      </c>
      <c r="O32" s="5">
        <v>1226.4</v>
      </c>
      <c r="P32" s="5">
        <v>50.6</v>
      </c>
      <c r="Q32" s="5">
        <v>443.7</v>
      </c>
      <c r="R32" s="5">
        <v>299.4</v>
      </c>
      <c r="S32" s="5">
        <v>96.2</v>
      </c>
    </row>
    <row r="33" spans="1:19" ht="26.25" customHeight="1">
      <c r="A33" s="6" t="s">
        <v>65</v>
      </c>
      <c r="B33" s="5">
        <v>6.9</v>
      </c>
      <c r="C33" s="5">
        <v>175.8</v>
      </c>
      <c r="D33" s="5">
        <v>16642.5</v>
      </c>
      <c r="E33" s="5">
        <v>506.3</v>
      </c>
      <c r="F33" s="5">
        <v>984.4</v>
      </c>
      <c r="G33" s="5">
        <v>8048.6</v>
      </c>
      <c r="H33" s="5">
        <v>5898.3</v>
      </c>
      <c r="I33" s="5">
        <v>3644.1</v>
      </c>
      <c r="J33" s="5">
        <v>915.7</v>
      </c>
      <c r="K33" s="5">
        <v>2306.9</v>
      </c>
      <c r="L33" s="5">
        <v>701.2</v>
      </c>
      <c r="M33" s="5">
        <v>464.4</v>
      </c>
      <c r="N33" s="5">
        <v>4695.4</v>
      </c>
      <c r="O33" s="5">
        <v>2627.4</v>
      </c>
      <c r="P33" s="5">
        <v>210.1</v>
      </c>
      <c r="Q33" s="5">
        <v>511.7</v>
      </c>
      <c r="R33" s="5">
        <v>164.1</v>
      </c>
      <c r="S33" s="5">
        <v>246.9</v>
      </c>
    </row>
    <row r="34" spans="1:19" ht="12.75" customHeight="1">
      <c r="A34" s="4" t="s">
        <v>66</v>
      </c>
      <c r="B34" s="5">
        <v>5.5</v>
      </c>
      <c r="C34" s="5">
        <v>142.8</v>
      </c>
      <c r="D34" s="5">
        <v>10755.7</v>
      </c>
      <c r="E34" s="5">
        <v>2526.7</v>
      </c>
      <c r="F34" s="5">
        <v>602.6</v>
      </c>
      <c r="G34" s="5">
        <v>1741.2</v>
      </c>
      <c r="H34" s="5">
        <v>7715.4</v>
      </c>
      <c r="I34" s="5">
        <v>1275.6</v>
      </c>
      <c r="J34" s="5">
        <v>2240.6</v>
      </c>
      <c r="K34" s="5">
        <v>8441.6</v>
      </c>
      <c r="L34" s="5">
        <v>6159</v>
      </c>
      <c r="M34" s="5">
        <v>1275.8</v>
      </c>
      <c r="N34" s="5">
        <v>6485.3</v>
      </c>
      <c r="O34" s="5">
        <v>3375.1</v>
      </c>
      <c r="P34" s="5">
        <v>248.8</v>
      </c>
      <c r="Q34" s="5">
        <v>358.6</v>
      </c>
      <c r="R34" s="5">
        <v>575.2</v>
      </c>
      <c r="S34" s="5">
        <v>429.8</v>
      </c>
    </row>
    <row r="35" spans="1:19" ht="26.25" customHeight="1">
      <c r="A35" s="4" t="s">
        <v>58</v>
      </c>
      <c r="B35" s="5">
        <v>0.2</v>
      </c>
      <c r="C35" s="5">
        <v>28.1</v>
      </c>
      <c r="D35" s="5">
        <v>4937.1</v>
      </c>
      <c r="E35" s="5">
        <v>175.5</v>
      </c>
      <c r="F35" s="5">
        <v>48.2</v>
      </c>
      <c r="G35" s="5">
        <v>148.7</v>
      </c>
      <c r="H35" s="5">
        <v>2522.2</v>
      </c>
      <c r="I35" s="5">
        <v>199.1</v>
      </c>
      <c r="J35" s="5">
        <v>885.3</v>
      </c>
      <c r="K35" s="5">
        <v>3072.8</v>
      </c>
      <c r="L35" s="5">
        <v>47.3</v>
      </c>
      <c r="M35" s="5">
        <v>499.4</v>
      </c>
      <c r="N35" s="5">
        <v>2062.3</v>
      </c>
      <c r="O35" s="5">
        <v>685.2</v>
      </c>
      <c r="P35" s="5">
        <v>58.7</v>
      </c>
      <c r="Q35" s="5">
        <v>117.6</v>
      </c>
      <c r="R35" s="5">
        <v>258.4</v>
      </c>
      <c r="S35" s="5">
        <v>98.8</v>
      </c>
    </row>
    <row r="36" spans="1:19" ht="26.25" customHeight="1">
      <c r="A36" s="4" t="s">
        <v>67</v>
      </c>
      <c r="B36" s="5">
        <v>413.7</v>
      </c>
      <c r="C36" s="5">
        <v>2784.7</v>
      </c>
      <c r="D36" s="5">
        <v>215380</v>
      </c>
      <c r="E36" s="5">
        <v>25258.6</v>
      </c>
      <c r="F36" s="5">
        <v>11833.9</v>
      </c>
      <c r="G36" s="5">
        <v>90771</v>
      </c>
      <c r="H36" s="5">
        <v>203433.8</v>
      </c>
      <c r="I36" s="5">
        <v>80623.1</v>
      </c>
      <c r="J36" s="5">
        <v>38059.3</v>
      </c>
      <c r="K36" s="5">
        <v>81532.3</v>
      </c>
      <c r="L36" s="5">
        <v>17153.2</v>
      </c>
      <c r="M36" s="5">
        <v>44102.4</v>
      </c>
      <c r="N36" s="5">
        <v>98749.8</v>
      </c>
      <c r="O36" s="5">
        <v>73884.6</v>
      </c>
      <c r="P36" s="5">
        <v>6143</v>
      </c>
      <c r="Q36" s="5">
        <v>54104.8</v>
      </c>
      <c r="R36" s="5">
        <v>8326.7</v>
      </c>
      <c r="S36" s="5">
        <v>11829.9</v>
      </c>
    </row>
    <row r="37" spans="1:19" ht="12.75" customHeight="1">
      <c r="A37" s="4" t="s">
        <v>68</v>
      </c>
      <c r="B37" s="5">
        <v>16</v>
      </c>
      <c r="C37" s="5">
        <v>220.2</v>
      </c>
      <c r="D37" s="5">
        <v>21169.9</v>
      </c>
      <c r="E37" s="5">
        <v>4341.4</v>
      </c>
      <c r="F37" s="5">
        <v>1265.2</v>
      </c>
      <c r="G37" s="5">
        <v>3481.5</v>
      </c>
      <c r="H37" s="5">
        <v>29261.3</v>
      </c>
      <c r="I37" s="5">
        <v>5716</v>
      </c>
      <c r="J37" s="5">
        <v>1928.1</v>
      </c>
      <c r="K37" s="5">
        <v>4481.7</v>
      </c>
      <c r="L37" s="5">
        <v>1115.1</v>
      </c>
      <c r="M37" s="5">
        <v>5304.2</v>
      </c>
      <c r="N37" s="5">
        <v>4786.1</v>
      </c>
      <c r="O37" s="5">
        <v>2954.4</v>
      </c>
      <c r="P37" s="5">
        <v>341.6</v>
      </c>
      <c r="Q37" s="5">
        <v>3363.1</v>
      </c>
      <c r="R37" s="5">
        <v>1498.3</v>
      </c>
      <c r="S37" s="5">
        <v>542.9</v>
      </c>
    </row>
    <row r="38" spans="1:19" ht="12.75" customHeight="1">
      <c r="A38" s="4" t="s">
        <v>69</v>
      </c>
      <c r="B38" s="5">
        <v>188.2</v>
      </c>
      <c r="C38" s="5">
        <v>905.3</v>
      </c>
      <c r="D38" s="5">
        <v>103467.1</v>
      </c>
      <c r="E38" s="5">
        <v>7996.9</v>
      </c>
      <c r="F38" s="5">
        <v>4877.1</v>
      </c>
      <c r="G38" s="5">
        <v>46877.5</v>
      </c>
      <c r="H38" s="5">
        <v>90616.4</v>
      </c>
      <c r="I38" s="5">
        <v>41487.9</v>
      </c>
      <c r="J38" s="5">
        <v>20759.3</v>
      </c>
      <c r="K38" s="5">
        <v>33384.3</v>
      </c>
      <c r="L38" s="5">
        <v>7444.7</v>
      </c>
      <c r="M38" s="5">
        <v>8073.7</v>
      </c>
      <c r="N38" s="5">
        <v>52122.6</v>
      </c>
      <c r="O38" s="5">
        <v>41149.7</v>
      </c>
      <c r="P38" s="5">
        <v>3444.1</v>
      </c>
      <c r="Q38" s="5">
        <v>16299.1</v>
      </c>
      <c r="R38" s="5">
        <v>3919.8</v>
      </c>
      <c r="S38" s="5">
        <v>6597.6</v>
      </c>
    </row>
    <row r="39" spans="1:19" ht="12.75" customHeight="1">
      <c r="A39" s="4" t="s">
        <v>70</v>
      </c>
      <c r="B39" s="5">
        <v>87.5</v>
      </c>
      <c r="C39" s="5">
        <v>416.6</v>
      </c>
      <c r="D39" s="5">
        <v>45497.2</v>
      </c>
      <c r="E39" s="5">
        <v>4438.5</v>
      </c>
      <c r="F39" s="5">
        <v>2196.7</v>
      </c>
      <c r="G39" s="5">
        <v>23808.6</v>
      </c>
      <c r="H39" s="5">
        <v>37315.6</v>
      </c>
      <c r="I39" s="5">
        <v>17493</v>
      </c>
      <c r="J39" s="5">
        <v>7438.5</v>
      </c>
      <c r="K39" s="5">
        <v>15405.4</v>
      </c>
      <c r="L39" s="5">
        <v>3447.1</v>
      </c>
      <c r="M39" s="5">
        <v>3356.2</v>
      </c>
      <c r="N39" s="5">
        <v>23529.4</v>
      </c>
      <c r="O39" s="5">
        <v>15023.4</v>
      </c>
      <c r="P39" s="5">
        <v>1542.3</v>
      </c>
      <c r="Q39" s="5">
        <v>11015</v>
      </c>
      <c r="R39" s="5">
        <v>1630.5</v>
      </c>
      <c r="S39" s="5">
        <v>2700.6</v>
      </c>
    </row>
    <row r="40" spans="1:19" ht="12.75" customHeight="1">
      <c r="A40" s="4" t="s">
        <v>71</v>
      </c>
      <c r="B40" s="5">
        <v>14.2</v>
      </c>
      <c r="C40" s="5">
        <v>17.6</v>
      </c>
      <c r="D40" s="5">
        <v>1074.5</v>
      </c>
      <c r="E40" s="5">
        <v>3787.1</v>
      </c>
      <c r="F40" s="5">
        <v>266.8</v>
      </c>
      <c r="G40" s="5">
        <v>360.3</v>
      </c>
      <c r="H40" s="5">
        <v>664.6</v>
      </c>
      <c r="I40" s="5">
        <v>2711.5</v>
      </c>
      <c r="J40" s="5">
        <v>210</v>
      </c>
      <c r="K40" s="5">
        <v>921.3</v>
      </c>
      <c r="L40" s="5">
        <v>23.7</v>
      </c>
      <c r="M40" s="5">
        <v>168.9</v>
      </c>
      <c r="N40" s="5">
        <v>2307</v>
      </c>
      <c r="O40" s="5">
        <v>449.4</v>
      </c>
      <c r="P40" s="5">
        <v>312.1</v>
      </c>
      <c r="Q40" s="5">
        <v>513.9</v>
      </c>
      <c r="R40" s="5">
        <v>860.1</v>
      </c>
      <c r="S40" s="5">
        <v>333.7</v>
      </c>
    </row>
    <row r="41" spans="1:19" ht="12.75" customHeight="1">
      <c r="A41" s="4" t="s">
        <v>72</v>
      </c>
      <c r="B41" s="5">
        <v>136.3</v>
      </c>
      <c r="C41" s="5">
        <v>1260.3</v>
      </c>
      <c r="D41" s="5">
        <v>46320.3</v>
      </c>
      <c r="E41" s="5">
        <v>12269.1</v>
      </c>
      <c r="F41" s="5">
        <v>3761.9</v>
      </c>
      <c r="G41" s="5">
        <v>16963.7</v>
      </c>
      <c r="H41" s="5">
        <v>46905.1</v>
      </c>
      <c r="I41" s="5">
        <v>18637.8</v>
      </c>
      <c r="J41" s="5">
        <v>8143.3</v>
      </c>
      <c r="K41" s="5">
        <v>29182.3</v>
      </c>
      <c r="L41" s="5">
        <v>5170.1</v>
      </c>
      <c r="M41" s="5">
        <v>27537.1</v>
      </c>
      <c r="N41" s="5">
        <v>20618.6</v>
      </c>
      <c r="O41" s="5">
        <v>15206.5</v>
      </c>
      <c r="P41" s="5">
        <v>1127.1</v>
      </c>
      <c r="Q41" s="5">
        <v>23941.4</v>
      </c>
      <c r="R41" s="5">
        <v>2138.2</v>
      </c>
      <c r="S41" s="5">
        <v>2322.5</v>
      </c>
    </row>
    <row r="42" spans="1:19" ht="26.25" customHeight="1">
      <c r="A42" s="4" t="s">
        <v>73</v>
      </c>
      <c r="B42" s="5">
        <v>85.4</v>
      </c>
      <c r="C42" s="5">
        <v>589.8</v>
      </c>
      <c r="D42" s="5">
        <v>21122.7</v>
      </c>
      <c r="E42" s="5">
        <v>6946.3</v>
      </c>
      <c r="F42" s="5">
        <v>2074.8</v>
      </c>
      <c r="G42" s="5">
        <v>4252.1</v>
      </c>
      <c r="H42" s="5">
        <v>12780.9</v>
      </c>
      <c r="I42" s="5">
        <v>9607.2</v>
      </c>
      <c r="J42" s="5">
        <v>3891.6</v>
      </c>
      <c r="K42" s="5">
        <v>13962.3</v>
      </c>
      <c r="L42" s="5">
        <v>1181.9</v>
      </c>
      <c r="M42" s="5">
        <v>11143.3</v>
      </c>
      <c r="N42" s="5">
        <v>5173</v>
      </c>
      <c r="O42" s="5">
        <v>11470.3</v>
      </c>
      <c r="P42" s="5">
        <v>414.3</v>
      </c>
      <c r="Q42" s="5">
        <v>1874.4</v>
      </c>
      <c r="R42" s="5">
        <v>971.7</v>
      </c>
      <c r="S42" s="5">
        <v>908.5</v>
      </c>
    </row>
    <row r="43" spans="1:19" ht="12.75" customHeight="1">
      <c r="A43" s="4" t="s">
        <v>74</v>
      </c>
      <c r="B43" s="5">
        <v>12.4</v>
      </c>
      <c r="C43" s="5">
        <v>302.3</v>
      </c>
      <c r="D43" s="5">
        <v>19836</v>
      </c>
      <c r="E43" s="5">
        <v>3680.6</v>
      </c>
      <c r="F43" s="5">
        <v>867.8</v>
      </c>
      <c r="G43" s="5">
        <v>6506.7</v>
      </c>
      <c r="H43" s="5">
        <v>23793.2</v>
      </c>
      <c r="I43" s="5">
        <v>3396.2</v>
      </c>
      <c r="J43" s="5">
        <v>853.9</v>
      </c>
      <c r="K43" s="5">
        <v>5620.8</v>
      </c>
      <c r="L43" s="5">
        <v>1607.2</v>
      </c>
      <c r="M43" s="5">
        <v>5177.7</v>
      </c>
      <c r="N43" s="5">
        <v>20685.6</v>
      </c>
      <c r="O43" s="5">
        <v>3164.3</v>
      </c>
      <c r="P43" s="5">
        <v>158.3</v>
      </c>
      <c r="Q43" s="5">
        <v>684</v>
      </c>
      <c r="R43" s="5">
        <v>293.8</v>
      </c>
      <c r="S43" s="5">
        <v>543.7</v>
      </c>
    </row>
    <row r="44" spans="1:19" ht="26.25" customHeight="1">
      <c r="A44" s="4" t="s">
        <v>75</v>
      </c>
      <c r="B44" s="5">
        <v>25.7</v>
      </c>
      <c r="C44" s="5">
        <v>364</v>
      </c>
      <c r="D44" s="5">
        <v>23688.5</v>
      </c>
      <c r="E44" s="5">
        <v>4132.2</v>
      </c>
      <c r="F44" s="5">
        <v>1329.1</v>
      </c>
      <c r="G44" s="5">
        <v>6825.1</v>
      </c>
      <c r="H44" s="5">
        <v>24524.6</v>
      </c>
      <c r="I44" s="5">
        <v>5280.5</v>
      </c>
      <c r="J44" s="5">
        <v>1093</v>
      </c>
      <c r="K44" s="5">
        <v>6433.2</v>
      </c>
      <c r="L44" s="5">
        <v>1692.6</v>
      </c>
      <c r="M44" s="5">
        <v>3972.3</v>
      </c>
      <c r="N44" s="5">
        <v>20182.2</v>
      </c>
      <c r="O44" s="5">
        <v>3574.1</v>
      </c>
      <c r="P44" s="5">
        <v>1565.6</v>
      </c>
      <c r="Q44" s="5">
        <v>1686</v>
      </c>
      <c r="R44" s="5">
        <v>631.8</v>
      </c>
      <c r="S44" s="5">
        <v>531.2</v>
      </c>
    </row>
    <row r="45" spans="1:19" ht="12.75" customHeight="1">
      <c r="A45" s="4" t="s">
        <v>76</v>
      </c>
      <c r="B45" s="5">
        <v>64.2</v>
      </c>
      <c r="C45" s="5">
        <v>732.1</v>
      </c>
      <c r="D45" s="5">
        <v>29050.2</v>
      </c>
      <c r="E45" s="5">
        <v>5774.3</v>
      </c>
      <c r="F45" s="5">
        <v>2148.4</v>
      </c>
      <c r="G45" s="5">
        <v>13030</v>
      </c>
      <c r="H45" s="5">
        <v>34855.5</v>
      </c>
      <c r="I45" s="5">
        <v>10915</v>
      </c>
      <c r="J45" s="5">
        <v>4490.8</v>
      </c>
      <c r="K45" s="5">
        <v>16032.5</v>
      </c>
      <c r="L45" s="5">
        <v>4073.6</v>
      </c>
      <c r="M45" s="5">
        <v>15188.4</v>
      </c>
      <c r="N45" s="5">
        <v>14942.2</v>
      </c>
      <c r="O45" s="5">
        <v>4146</v>
      </c>
      <c r="P45" s="5">
        <v>2120.1</v>
      </c>
      <c r="Q45" s="5">
        <v>23069</v>
      </c>
      <c r="R45" s="5">
        <v>1504.6</v>
      </c>
      <c r="S45" s="5">
        <v>1401.6</v>
      </c>
    </row>
    <row r="46" spans="1:19" ht="12.75" customHeight="1">
      <c r="A46" s="4" t="s">
        <v>77</v>
      </c>
      <c r="B46" s="5">
        <v>0.1</v>
      </c>
      <c r="C46" s="5">
        <v>21.6</v>
      </c>
      <c r="D46" s="5">
        <v>179.4</v>
      </c>
      <c r="E46" s="5">
        <v>9.1</v>
      </c>
      <c r="F46" s="5">
        <v>11.8</v>
      </c>
      <c r="G46" s="5">
        <v>552.8</v>
      </c>
      <c r="H46" s="5">
        <v>344.5</v>
      </c>
      <c r="I46" s="5">
        <v>246.1</v>
      </c>
      <c r="J46" s="5">
        <v>67.8</v>
      </c>
      <c r="K46" s="5">
        <v>88.6</v>
      </c>
      <c r="L46" s="5">
        <v>64.5</v>
      </c>
      <c r="M46" s="5">
        <v>136.1</v>
      </c>
      <c r="N46" s="5">
        <v>308.6</v>
      </c>
      <c r="O46" s="5">
        <v>60.2</v>
      </c>
      <c r="P46" s="5">
        <v>3</v>
      </c>
      <c r="Q46" s="5">
        <v>121</v>
      </c>
      <c r="R46" s="5">
        <v>36.6</v>
      </c>
      <c r="S46" s="5">
        <v>7.2</v>
      </c>
    </row>
    <row r="47" spans="1:19" ht="12.75" customHeight="1">
      <c r="A47" s="4" t="s">
        <v>78</v>
      </c>
      <c r="B47" s="5">
        <v>0</v>
      </c>
      <c r="C47" s="5">
        <v>26.3</v>
      </c>
      <c r="D47" s="5">
        <v>370.6</v>
      </c>
      <c r="E47" s="5">
        <v>57.3</v>
      </c>
      <c r="F47" s="5">
        <v>69.4</v>
      </c>
      <c r="G47" s="5">
        <v>1049.3</v>
      </c>
      <c r="H47" s="5">
        <v>384.5</v>
      </c>
      <c r="I47" s="5">
        <v>180.8</v>
      </c>
      <c r="J47" s="5" t="s">
        <v>79</v>
      </c>
      <c r="K47" s="5">
        <v>47.2</v>
      </c>
      <c r="L47" s="5">
        <v>252.2</v>
      </c>
      <c r="M47" s="5">
        <v>646.7</v>
      </c>
      <c r="N47" s="5">
        <v>1029.5</v>
      </c>
      <c r="O47" s="5">
        <v>180.4</v>
      </c>
      <c r="P47" s="5">
        <v>4.1</v>
      </c>
      <c r="Q47" s="5">
        <v>149.7</v>
      </c>
      <c r="R47" s="5">
        <v>23.8</v>
      </c>
      <c r="S47" s="5">
        <v>7.6</v>
      </c>
    </row>
    <row r="48" spans="1:19" ht="12.75" customHeight="1">
      <c r="A48" s="4" t="s">
        <v>80</v>
      </c>
      <c r="B48" s="5">
        <v>16.5</v>
      </c>
      <c r="C48" s="5">
        <v>675.9</v>
      </c>
      <c r="D48" s="5">
        <v>19318.4</v>
      </c>
      <c r="E48" s="5">
        <v>12272.1</v>
      </c>
      <c r="F48" s="5">
        <v>1538.4</v>
      </c>
      <c r="G48" s="5">
        <v>2988</v>
      </c>
      <c r="H48" s="5">
        <v>13300.4</v>
      </c>
      <c r="I48" s="5">
        <v>11983.3</v>
      </c>
      <c r="J48" s="5">
        <v>1564.6</v>
      </c>
      <c r="K48" s="5">
        <v>11025.5</v>
      </c>
      <c r="L48" s="5">
        <v>34973.6</v>
      </c>
      <c r="M48" s="5">
        <v>13977.5</v>
      </c>
      <c r="N48" s="5">
        <v>93230.3</v>
      </c>
      <c r="O48" s="5">
        <v>12126.6</v>
      </c>
      <c r="P48" s="5">
        <v>115.6</v>
      </c>
      <c r="Q48" s="5">
        <v>923.1</v>
      </c>
      <c r="R48" s="5">
        <v>266.8</v>
      </c>
      <c r="S48" s="5">
        <v>335.1</v>
      </c>
    </row>
    <row r="49" spans="1:19" ht="12.75" customHeight="1">
      <c r="A49" s="4" t="s">
        <v>81</v>
      </c>
      <c r="B49" s="5">
        <v>11</v>
      </c>
      <c r="C49" s="5">
        <v>383.8</v>
      </c>
      <c r="D49" s="5">
        <v>6280.1</v>
      </c>
      <c r="E49" s="5">
        <v>4727</v>
      </c>
      <c r="F49" s="5">
        <v>742.6</v>
      </c>
      <c r="G49" s="5">
        <v>1534.2</v>
      </c>
      <c r="H49" s="5">
        <v>6686.3</v>
      </c>
      <c r="I49" s="5">
        <v>7733.1</v>
      </c>
      <c r="J49" s="5">
        <v>845.4</v>
      </c>
      <c r="K49" s="5">
        <v>4955.7</v>
      </c>
      <c r="L49" s="5">
        <v>11103.1</v>
      </c>
      <c r="M49" s="5">
        <v>9873.5</v>
      </c>
      <c r="N49" s="5">
        <v>35682</v>
      </c>
      <c r="O49" s="5">
        <v>4867.8</v>
      </c>
      <c r="P49" s="5">
        <v>54.6</v>
      </c>
      <c r="Q49" s="5">
        <v>506.1</v>
      </c>
      <c r="R49" s="5">
        <v>134.6</v>
      </c>
      <c r="S49" s="5">
        <v>108.7</v>
      </c>
    </row>
    <row r="50" spans="1:19" ht="12.75" customHeight="1">
      <c r="A50" s="4" t="s">
        <v>82</v>
      </c>
      <c r="B50" s="5">
        <v>0.7</v>
      </c>
      <c r="C50" s="5">
        <v>7373.6</v>
      </c>
      <c r="D50" s="5">
        <v>17711.6</v>
      </c>
      <c r="E50" s="5">
        <v>12289.5</v>
      </c>
      <c r="F50" s="5">
        <v>2159.6</v>
      </c>
      <c r="G50" s="5">
        <v>6072</v>
      </c>
      <c r="H50" s="5">
        <v>18566.1</v>
      </c>
      <c r="I50" s="5">
        <v>7405.8</v>
      </c>
      <c r="J50" s="5">
        <v>1461</v>
      </c>
      <c r="K50" s="5">
        <v>12210.8</v>
      </c>
      <c r="L50" s="5">
        <v>63061.6</v>
      </c>
      <c r="M50" s="5">
        <v>11458.4</v>
      </c>
      <c r="N50" s="5">
        <v>158165.3</v>
      </c>
      <c r="O50" s="5">
        <v>17051.1</v>
      </c>
      <c r="P50" s="5">
        <v>95.8</v>
      </c>
      <c r="Q50" s="5">
        <v>609.5</v>
      </c>
      <c r="R50" s="5">
        <v>262</v>
      </c>
      <c r="S50" s="5">
        <v>199.2</v>
      </c>
    </row>
    <row r="51" spans="1:19" ht="12.75" customHeight="1">
      <c r="A51" s="4" t="s">
        <v>83</v>
      </c>
      <c r="B51" s="5">
        <v>48.4</v>
      </c>
      <c r="C51" s="5">
        <v>7434.6</v>
      </c>
      <c r="D51" s="5">
        <v>27634.6</v>
      </c>
      <c r="E51" s="5">
        <v>5839.9</v>
      </c>
      <c r="F51" s="5">
        <v>2827.3</v>
      </c>
      <c r="G51" s="5">
        <v>16610.5</v>
      </c>
      <c r="H51" s="5">
        <v>40161.2</v>
      </c>
      <c r="I51" s="5">
        <v>6272.3</v>
      </c>
      <c r="J51" s="5">
        <v>4080.7</v>
      </c>
      <c r="K51" s="5">
        <v>17176.4</v>
      </c>
      <c r="L51" s="5">
        <v>32349.2</v>
      </c>
      <c r="M51" s="5">
        <v>13179.8</v>
      </c>
      <c r="N51" s="5">
        <v>80598</v>
      </c>
      <c r="O51" s="5">
        <v>9190.7</v>
      </c>
      <c r="P51" s="5">
        <v>2101.4</v>
      </c>
      <c r="Q51" s="5">
        <v>22784.2</v>
      </c>
      <c r="R51" s="5">
        <v>1487</v>
      </c>
      <c r="S51" s="5">
        <v>1266.1</v>
      </c>
    </row>
    <row r="52" spans="1:19" ht="12.75" customHeight="1">
      <c r="A52" s="4" t="s">
        <v>84</v>
      </c>
      <c r="B52" s="5">
        <v>94.7</v>
      </c>
      <c r="C52" s="5">
        <v>1364.5</v>
      </c>
      <c r="D52" s="5">
        <v>22872.2</v>
      </c>
      <c r="E52" s="5">
        <v>6205.2</v>
      </c>
      <c r="F52" s="5">
        <v>1424.6</v>
      </c>
      <c r="G52" s="5">
        <v>3709.7</v>
      </c>
      <c r="H52" s="5">
        <v>18870.5</v>
      </c>
      <c r="I52" s="5">
        <v>9155.7</v>
      </c>
      <c r="J52" s="5">
        <v>4228.8</v>
      </c>
      <c r="K52" s="5">
        <v>8066.3</v>
      </c>
      <c r="L52" s="5">
        <v>23055.3</v>
      </c>
      <c r="M52" s="5">
        <v>19280.1</v>
      </c>
      <c r="N52" s="5">
        <v>72609.6</v>
      </c>
      <c r="O52" s="5">
        <v>24773</v>
      </c>
      <c r="P52" s="5">
        <v>339.2</v>
      </c>
      <c r="Q52" s="5">
        <v>1314.9</v>
      </c>
      <c r="R52" s="5">
        <v>762.2</v>
      </c>
      <c r="S52" s="5">
        <v>929.2</v>
      </c>
    </row>
    <row r="53" spans="1:19" ht="12.75" customHeight="1">
      <c r="A53" s="4" t="s">
        <v>85</v>
      </c>
      <c r="B53" s="5">
        <v>57.4</v>
      </c>
      <c r="C53" s="5">
        <v>640.2</v>
      </c>
      <c r="D53" s="5">
        <v>22334</v>
      </c>
      <c r="E53" s="5">
        <v>6729.8</v>
      </c>
      <c r="F53" s="5">
        <v>842</v>
      </c>
      <c r="G53" s="5">
        <v>3053.9</v>
      </c>
      <c r="H53" s="5">
        <v>17631.6</v>
      </c>
      <c r="I53" s="5">
        <v>8449.8</v>
      </c>
      <c r="J53" s="5">
        <v>3007.4</v>
      </c>
      <c r="K53" s="5">
        <v>8521.1</v>
      </c>
      <c r="L53" s="5">
        <v>23998.1</v>
      </c>
      <c r="M53" s="5">
        <v>12736.5</v>
      </c>
      <c r="N53" s="5">
        <v>58217.2</v>
      </c>
      <c r="O53" s="5">
        <v>15041.6</v>
      </c>
      <c r="P53" s="5">
        <v>219.8</v>
      </c>
      <c r="Q53" s="5">
        <v>958.6</v>
      </c>
      <c r="R53" s="5">
        <v>413.9</v>
      </c>
      <c r="S53" s="5">
        <v>692.1</v>
      </c>
    </row>
    <row r="54" spans="1:19" ht="12.75" customHeight="1">
      <c r="A54" s="4" t="s">
        <v>86</v>
      </c>
      <c r="B54" s="5">
        <v>0.2</v>
      </c>
      <c r="C54" s="5">
        <v>18.8</v>
      </c>
      <c r="D54" s="5">
        <v>2388.9</v>
      </c>
      <c r="E54" s="5">
        <v>45.8</v>
      </c>
      <c r="F54" s="5">
        <v>94.3</v>
      </c>
      <c r="G54" s="5">
        <v>413.2</v>
      </c>
      <c r="H54" s="5">
        <v>1835.4</v>
      </c>
      <c r="I54" s="5">
        <v>331.2</v>
      </c>
      <c r="J54" s="5">
        <v>82.1</v>
      </c>
      <c r="K54" s="5">
        <v>711</v>
      </c>
      <c r="L54" s="5">
        <v>135.5</v>
      </c>
      <c r="M54" s="5">
        <v>78.1</v>
      </c>
      <c r="N54" s="5">
        <v>590.4</v>
      </c>
      <c r="O54" s="5">
        <v>264.2</v>
      </c>
      <c r="P54" s="5">
        <v>14.2</v>
      </c>
      <c r="Q54" s="5">
        <v>89</v>
      </c>
      <c r="R54" s="5">
        <v>45.9</v>
      </c>
      <c r="S54" s="5">
        <v>34.8</v>
      </c>
    </row>
    <row r="55" spans="1:19" ht="12.75" customHeight="1">
      <c r="A55" s="4" t="s">
        <v>87</v>
      </c>
      <c r="B55" s="5">
        <v>9.9</v>
      </c>
      <c r="C55" s="5">
        <v>666</v>
      </c>
      <c r="D55" s="5">
        <v>7943.1</v>
      </c>
      <c r="E55" s="5">
        <v>886.8</v>
      </c>
      <c r="F55" s="5">
        <v>574.2</v>
      </c>
      <c r="G55" s="5">
        <v>3019.8</v>
      </c>
      <c r="H55" s="5">
        <v>10430.5</v>
      </c>
      <c r="I55" s="5">
        <v>2440.5</v>
      </c>
      <c r="J55" s="5">
        <v>990.3</v>
      </c>
      <c r="K55" s="5">
        <v>2852.2</v>
      </c>
      <c r="L55" s="5">
        <v>-554.3</v>
      </c>
      <c r="M55" s="5">
        <v>2902.9</v>
      </c>
      <c r="N55" s="5">
        <v>147</v>
      </c>
      <c r="O55" s="5">
        <v>-635.4</v>
      </c>
      <c r="P55" s="5">
        <v>153.2</v>
      </c>
      <c r="Q55" s="5">
        <v>716.5</v>
      </c>
      <c r="R55" s="5">
        <v>243.7</v>
      </c>
      <c r="S55" s="5">
        <v>235.3</v>
      </c>
    </row>
    <row r="56" spans="1:19" ht="12.75" customHeight="1">
      <c r="A56" s="4" t="s">
        <v>88</v>
      </c>
      <c r="B56" s="5">
        <v>75.6</v>
      </c>
      <c r="C56" s="5">
        <v>7474.1</v>
      </c>
      <c r="D56" s="5">
        <v>17840.9</v>
      </c>
      <c r="E56" s="5">
        <v>4382.6</v>
      </c>
      <c r="F56" s="5">
        <v>2741.3</v>
      </c>
      <c r="G56" s="5">
        <v>13833.2</v>
      </c>
      <c r="H56" s="5">
        <v>29134.2</v>
      </c>
      <c r="I56" s="5">
        <v>4206.6</v>
      </c>
      <c r="J56" s="5">
        <v>4229.8</v>
      </c>
      <c r="K56" s="5">
        <v>13158.5</v>
      </c>
      <c r="L56" s="5">
        <v>31825.3</v>
      </c>
      <c r="M56" s="5">
        <v>16742.5</v>
      </c>
      <c r="N56" s="5">
        <v>94253</v>
      </c>
      <c r="O56" s="5">
        <v>19293.3</v>
      </c>
      <c r="P56" s="5">
        <v>2053.5</v>
      </c>
      <c r="Q56" s="5">
        <v>22335</v>
      </c>
      <c r="R56" s="5">
        <v>1545.7</v>
      </c>
      <c r="S56" s="5">
        <v>1233.2</v>
      </c>
    </row>
    <row r="57" spans="1:19" ht="26.25" customHeight="1">
      <c r="A57" s="4" t="s">
        <v>89</v>
      </c>
      <c r="B57" s="5">
        <v>410.4</v>
      </c>
      <c r="C57" s="5">
        <v>2868.9</v>
      </c>
      <c r="D57" s="5">
        <v>217436.8</v>
      </c>
      <c r="E57" s="5">
        <v>26470.5</v>
      </c>
      <c r="F57" s="5">
        <v>11835.2</v>
      </c>
      <c r="G57" s="5">
        <v>90464</v>
      </c>
      <c r="H57" s="5">
        <v>202971.5</v>
      </c>
      <c r="I57" s="5">
        <v>78487.4</v>
      </c>
      <c r="J57" s="5">
        <v>39519.3</v>
      </c>
      <c r="K57" s="5">
        <v>86996.3</v>
      </c>
      <c r="L57" s="5">
        <v>15329</v>
      </c>
      <c r="M57" s="5">
        <v>43737.6</v>
      </c>
      <c r="N57" s="5">
        <v>94061.1</v>
      </c>
      <c r="O57" s="5">
        <v>73917.2</v>
      </c>
      <c r="P57" s="5">
        <v>6202</v>
      </c>
      <c r="Q57" s="5">
        <v>53275.3</v>
      </c>
      <c r="R57" s="5">
        <v>8488.8</v>
      </c>
      <c r="S57" s="5">
        <v>11546.2</v>
      </c>
    </row>
    <row r="58" spans="1:19" ht="12.75" customHeight="1">
      <c r="A58" s="4" t="s">
        <v>90</v>
      </c>
      <c r="B58" s="5">
        <v>412</v>
      </c>
      <c r="C58" s="5">
        <v>2582.1</v>
      </c>
      <c r="D58" s="5">
        <v>195284.6</v>
      </c>
      <c r="E58" s="5">
        <v>24704.4</v>
      </c>
      <c r="F58" s="5">
        <v>10835.6</v>
      </c>
      <c r="G58" s="5">
        <v>87649.9</v>
      </c>
      <c r="H58" s="5">
        <v>174837.1</v>
      </c>
      <c r="I58" s="5">
        <v>77618.7</v>
      </c>
      <c r="J58" s="5">
        <v>36341.1</v>
      </c>
      <c r="K58" s="5">
        <v>77972</v>
      </c>
      <c r="L58" s="5">
        <v>16061.8</v>
      </c>
      <c r="M58" s="5">
        <v>38967</v>
      </c>
      <c r="N58" s="5">
        <v>96270.7</v>
      </c>
      <c r="O58" s="5">
        <v>71379.6</v>
      </c>
      <c r="P58" s="5">
        <v>6113.5</v>
      </c>
      <c r="Q58" s="5">
        <v>51255.5</v>
      </c>
      <c r="R58" s="5">
        <v>7688.5</v>
      </c>
      <c r="S58" s="5">
        <v>11620.7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D1" sqref="D1"/>
    </sheetView>
  </sheetViews>
  <sheetFormatPr defaultColWidth="11.00390625" defaultRowHeight="12.75" customHeight="1"/>
  <cols>
    <col min="1" max="1" width="38.7109375" style="7" customWidth="1"/>
    <col min="2" max="2" width="9.7109375" style="7" customWidth="1"/>
    <col min="3" max="3" width="30.7109375" style="7" customWidth="1"/>
    <col min="4" max="4" width="11.7109375" style="0" customWidth="1"/>
  </cols>
  <sheetData>
    <row r="1" spans="1:3" ht="12.75" customHeight="1">
      <c r="A1" s="1" t="s">
        <v>0</v>
      </c>
      <c r="B1" s="1"/>
      <c r="C1" s="1"/>
    </row>
    <row r="2" spans="1:3" ht="12.75" customHeight="1">
      <c r="A2" s="2"/>
      <c r="B2" s="2"/>
      <c r="C2" s="2"/>
    </row>
    <row r="3" spans="1:3" ht="12.75" customHeight="1">
      <c r="A3" s="2" t="s">
        <v>1</v>
      </c>
      <c r="B3" s="2"/>
      <c r="C3" s="2"/>
    </row>
    <row r="4" spans="1:3" ht="12.75" customHeight="1">
      <c r="A4" s="2" t="s">
        <v>2</v>
      </c>
      <c r="B4" s="2"/>
      <c r="C4" s="2"/>
    </row>
    <row r="5" spans="1:3" ht="12.75" customHeight="1">
      <c r="A5" s="2" t="s">
        <v>3</v>
      </c>
      <c r="B5" s="2"/>
      <c r="C5" s="2"/>
    </row>
    <row r="6" spans="1:3" ht="12.75" customHeight="1">
      <c r="A6" s="2" t="s">
        <v>4</v>
      </c>
      <c r="B6" s="2"/>
      <c r="C6" s="2"/>
    </row>
    <row r="7" spans="1:3" ht="12.75" customHeight="1">
      <c r="A7" s="2" t="s">
        <v>5</v>
      </c>
      <c r="B7" s="2"/>
      <c r="C7" s="2"/>
    </row>
    <row r="8" spans="1:3" ht="12.75" customHeight="1">
      <c r="A8" s="3" t="s">
        <v>6</v>
      </c>
      <c r="B8" s="3"/>
      <c r="C8" s="3"/>
    </row>
    <row r="9" spans="1:3" ht="12.75" customHeight="1">
      <c r="A9" s="2"/>
      <c r="B9" s="2"/>
      <c r="C9" s="2"/>
    </row>
    <row r="10" spans="1:3" ht="12.75" customHeight="1">
      <c r="A10" s="2" t="s">
        <v>7</v>
      </c>
      <c r="B10" s="2"/>
      <c r="C10" s="2"/>
    </row>
    <row r="12" spans="1:21" ht="12.75" customHeight="1">
      <c r="A12" s="4" t="s">
        <v>8</v>
      </c>
      <c r="B12" s="4"/>
      <c r="C12" s="4"/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15</v>
      </c>
      <c r="K12" s="5" t="s">
        <v>16</v>
      </c>
      <c r="L12" s="5" t="s">
        <v>17</v>
      </c>
      <c r="M12" s="5" t="s">
        <v>18</v>
      </c>
      <c r="N12" s="5" t="s">
        <v>19</v>
      </c>
      <c r="O12" s="5" t="s">
        <v>20</v>
      </c>
      <c r="P12" s="5" t="s">
        <v>21</v>
      </c>
      <c r="Q12" s="5" t="s">
        <v>22</v>
      </c>
      <c r="R12" s="5" t="s">
        <v>23</v>
      </c>
      <c r="S12" s="5" t="s">
        <v>24</v>
      </c>
      <c r="T12" s="5" t="s">
        <v>25</v>
      </c>
      <c r="U12" s="5" t="s">
        <v>26</v>
      </c>
    </row>
    <row r="13" spans="1:21" ht="12.75" customHeight="1">
      <c r="A13" s="4" t="s">
        <v>27</v>
      </c>
      <c r="B13" s="4"/>
      <c r="C13" s="4"/>
      <c r="D13" s="5" t="s">
        <v>28</v>
      </c>
      <c r="E13" s="5" t="s">
        <v>29</v>
      </c>
      <c r="F13" s="5" t="s">
        <v>30</v>
      </c>
      <c r="G13" s="5" t="s">
        <v>31</v>
      </c>
      <c r="H13" s="5" t="s">
        <v>32</v>
      </c>
      <c r="I13" s="5" t="s">
        <v>33</v>
      </c>
      <c r="J13" s="5" t="s">
        <v>34</v>
      </c>
      <c r="K13" s="5" t="s">
        <v>35</v>
      </c>
      <c r="L13" s="5" t="s">
        <v>36</v>
      </c>
      <c r="M13" s="5" t="s">
        <v>37</v>
      </c>
      <c r="N13" s="5" t="s">
        <v>38</v>
      </c>
      <c r="O13" s="5" t="s">
        <v>39</v>
      </c>
      <c r="P13" s="5" t="s">
        <v>40</v>
      </c>
      <c r="Q13" s="5" t="s">
        <v>41</v>
      </c>
      <c r="R13" s="5" t="s">
        <v>42</v>
      </c>
      <c r="S13" s="5" t="s">
        <v>43</v>
      </c>
      <c r="T13" s="5" t="s">
        <v>44</v>
      </c>
      <c r="U13" s="5" t="s">
        <v>45</v>
      </c>
    </row>
    <row r="14" spans="1:21" ht="12.75" customHeight="1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 customHeight="1">
      <c r="A15" s="8" t="s">
        <v>46</v>
      </c>
      <c r="B15" s="9"/>
      <c r="C15" s="9"/>
      <c r="D15" s="10">
        <v>5363</v>
      </c>
      <c r="E15" s="10">
        <v>1792</v>
      </c>
      <c r="F15" s="10">
        <v>206998</v>
      </c>
      <c r="G15" s="10">
        <v>16776</v>
      </c>
      <c r="H15" s="10">
        <v>11659</v>
      </c>
      <c r="I15" s="10">
        <v>464125</v>
      </c>
      <c r="J15" s="10">
        <v>682805</v>
      </c>
      <c r="K15" s="10">
        <v>93230</v>
      </c>
      <c r="L15" s="10">
        <v>245917</v>
      </c>
      <c r="M15" s="10">
        <v>108546</v>
      </c>
      <c r="N15" s="10">
        <v>71697</v>
      </c>
      <c r="O15" s="10">
        <v>153755</v>
      </c>
      <c r="P15" s="10">
        <v>414601</v>
      </c>
      <c r="Q15" s="10">
        <v>167226</v>
      </c>
      <c r="R15" s="10">
        <v>84208</v>
      </c>
      <c r="S15" s="10">
        <v>379437</v>
      </c>
      <c r="T15" s="10">
        <v>75675</v>
      </c>
      <c r="U15" s="11">
        <v>195657</v>
      </c>
    </row>
    <row r="16" spans="1:21" s="15" customFormat="1" ht="12.75" customHeight="1">
      <c r="A16" s="12" t="s">
        <v>91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 customHeight="1">
      <c r="A17" s="4" t="s">
        <v>47</v>
      </c>
      <c r="B17" s="16" t="s">
        <v>92</v>
      </c>
      <c r="C17" s="16"/>
      <c r="D17" s="5">
        <v>190.1</v>
      </c>
      <c r="E17" s="5">
        <v>488.4</v>
      </c>
      <c r="F17" s="5">
        <v>130268.7</v>
      </c>
      <c r="G17" s="5">
        <v>27.7</v>
      </c>
      <c r="H17" s="5">
        <v>532.2</v>
      </c>
      <c r="I17" s="5">
        <v>2963.7</v>
      </c>
      <c r="J17" s="5">
        <v>1314603.2</v>
      </c>
      <c r="K17" s="5">
        <v>2750.9</v>
      </c>
      <c r="L17" s="5">
        <v>1661.3</v>
      </c>
      <c r="M17" s="5">
        <v>8669.2</v>
      </c>
      <c r="N17" s="5">
        <v>4345.3</v>
      </c>
      <c r="O17" s="5">
        <v>1139.7</v>
      </c>
      <c r="P17" s="5">
        <v>4756.4</v>
      </c>
      <c r="Q17" s="5">
        <v>4173.4</v>
      </c>
      <c r="R17" s="5">
        <v>204.9</v>
      </c>
      <c r="S17" s="5">
        <v>417.4</v>
      </c>
      <c r="T17" s="5">
        <v>891.9</v>
      </c>
      <c r="U17" s="5">
        <v>4848.1</v>
      </c>
    </row>
    <row r="18" spans="1:21" s="20" customFormat="1" ht="12.75" customHeight="1">
      <c r="A18" s="17" t="s">
        <v>93</v>
      </c>
      <c r="B18" s="17"/>
      <c r="C18" s="18" t="s">
        <v>94</v>
      </c>
      <c r="D18" s="19">
        <f aca="true" t="shared" si="0" ref="D18:U18">D29+D30</f>
        <v>1494.8</v>
      </c>
      <c r="E18" s="19">
        <f t="shared" si="0"/>
        <v>7572.4</v>
      </c>
      <c r="F18" s="19">
        <f t="shared" si="0"/>
        <v>769690.1</v>
      </c>
      <c r="G18" s="19">
        <f t="shared" si="0"/>
        <v>110588.5</v>
      </c>
      <c r="H18" s="19">
        <f t="shared" si="0"/>
        <v>37431.4</v>
      </c>
      <c r="I18" s="19">
        <f t="shared" si="0"/>
        <v>269113.8</v>
      </c>
      <c r="J18" s="19">
        <f t="shared" si="0"/>
        <v>76900</v>
      </c>
      <c r="K18" s="19">
        <f t="shared" si="0"/>
        <v>196273.30000000002</v>
      </c>
      <c r="L18" s="19">
        <f t="shared" si="0"/>
        <v>83155.59999999999</v>
      </c>
      <c r="M18" s="19">
        <f t="shared" si="0"/>
        <v>172671.69999999998</v>
      </c>
      <c r="N18" s="19">
        <f t="shared" si="0"/>
        <v>33707.4</v>
      </c>
      <c r="O18" s="19">
        <f t="shared" si="0"/>
        <v>76943</v>
      </c>
      <c r="P18" s="19">
        <f t="shared" si="0"/>
        <v>214027.1</v>
      </c>
      <c r="Q18" s="19">
        <f t="shared" si="0"/>
        <v>134784.69999999998</v>
      </c>
      <c r="R18" s="19">
        <f t="shared" si="0"/>
        <v>12332.4</v>
      </c>
      <c r="S18" s="19">
        <f t="shared" si="0"/>
        <v>77249.9</v>
      </c>
      <c r="T18" s="19">
        <f t="shared" si="0"/>
        <v>28004.6</v>
      </c>
      <c r="U18" s="19">
        <f t="shared" si="0"/>
        <v>20465.199999999997</v>
      </c>
    </row>
    <row r="19" spans="1:21" s="20" customFormat="1" ht="12.75" customHeight="1">
      <c r="A19" s="4" t="s">
        <v>95</v>
      </c>
      <c r="B19" s="16" t="s">
        <v>96</v>
      </c>
      <c r="C19" s="16"/>
      <c r="D19" s="5">
        <v>1418.7</v>
      </c>
      <c r="E19" s="5">
        <v>6559.4</v>
      </c>
      <c r="F19" s="5">
        <v>730971.5</v>
      </c>
      <c r="G19" s="5">
        <v>108514.6</v>
      </c>
      <c r="H19" s="5">
        <v>35180.5</v>
      </c>
      <c r="I19" s="5">
        <v>258719.3</v>
      </c>
      <c r="J19" s="5">
        <v>15720</v>
      </c>
      <c r="K19" s="5">
        <v>1329.2</v>
      </c>
      <c r="L19" s="5">
        <v>1147.9</v>
      </c>
      <c r="M19" s="5">
        <v>243.9</v>
      </c>
      <c r="N19" s="5">
        <v>0.1</v>
      </c>
      <c r="O19" s="5">
        <v>2251.1</v>
      </c>
      <c r="P19" s="5">
        <v>1390.9</v>
      </c>
      <c r="Q19" s="5">
        <v>441.9</v>
      </c>
      <c r="R19" s="5">
        <v>0.9</v>
      </c>
      <c r="S19" s="5">
        <v>0.5</v>
      </c>
      <c r="T19" s="5">
        <v>30.8</v>
      </c>
      <c r="U19" s="5">
        <v>242.1</v>
      </c>
    </row>
    <row r="20" spans="1:21" s="20" customFormat="1" ht="12.75" customHeight="1">
      <c r="A20" s="4" t="s">
        <v>97</v>
      </c>
      <c r="B20" s="16" t="s">
        <v>98</v>
      </c>
      <c r="C20" s="16"/>
      <c r="D20" s="5">
        <v>76.1</v>
      </c>
      <c r="E20" s="5">
        <v>1013</v>
      </c>
      <c r="F20" s="5">
        <v>38718.6</v>
      </c>
      <c r="G20" s="5">
        <v>2073.9</v>
      </c>
      <c r="H20" s="5">
        <v>2250.9</v>
      </c>
      <c r="I20" s="5">
        <v>10394.5</v>
      </c>
      <c r="J20" s="5">
        <v>61180</v>
      </c>
      <c r="K20" s="5">
        <v>194944.1</v>
      </c>
      <c r="L20" s="5">
        <v>82007.7</v>
      </c>
      <c r="M20" s="5">
        <v>172427.8</v>
      </c>
      <c r="N20" s="5">
        <v>33707.3</v>
      </c>
      <c r="O20" s="5">
        <v>74691.9</v>
      </c>
      <c r="P20" s="5">
        <v>212636.2</v>
      </c>
      <c r="Q20" s="5">
        <v>134342.8</v>
      </c>
      <c r="R20" s="5">
        <v>12331.5</v>
      </c>
      <c r="S20" s="5">
        <v>77249.4</v>
      </c>
      <c r="T20" s="5">
        <v>27973.8</v>
      </c>
      <c r="U20" s="5">
        <v>20223.1</v>
      </c>
    </row>
    <row r="21" spans="1:21" ht="12.75" customHeight="1">
      <c r="A21" s="21" t="s">
        <v>99</v>
      </c>
      <c r="B21" s="22" t="s">
        <v>100</v>
      </c>
      <c r="C21" s="22" t="s">
        <v>101</v>
      </c>
      <c r="D21" s="23">
        <v>1684.9</v>
      </c>
      <c r="E21" s="23">
        <v>8060.7</v>
      </c>
      <c r="F21" s="23">
        <v>899958.9</v>
      </c>
      <c r="G21" s="23">
        <v>110616.2</v>
      </c>
      <c r="H21" s="23">
        <v>37963.7</v>
      </c>
      <c r="I21" s="23">
        <v>272077.5</v>
      </c>
      <c r="J21" s="23">
        <v>1391503.2</v>
      </c>
      <c r="K21" s="23">
        <v>199024.2</v>
      </c>
      <c r="L21" s="23">
        <v>84816.9</v>
      </c>
      <c r="M21" s="23">
        <v>181340.9</v>
      </c>
      <c r="N21" s="23">
        <v>38052.7</v>
      </c>
      <c r="O21" s="23">
        <v>78082.7</v>
      </c>
      <c r="P21" s="23">
        <v>218783.5</v>
      </c>
      <c r="Q21" s="23">
        <v>138958</v>
      </c>
      <c r="R21" s="23">
        <v>12537.3</v>
      </c>
      <c r="S21" s="23">
        <v>77667.3</v>
      </c>
      <c r="T21" s="23">
        <v>28896.4</v>
      </c>
      <c r="U21" s="23">
        <v>25313.3</v>
      </c>
    </row>
    <row r="22" spans="1:21" ht="12.75" customHeight="1">
      <c r="A22" s="24"/>
      <c r="B22" s="24"/>
      <c r="C22" s="24"/>
      <c r="D22" s="23">
        <f aca="true" t="shared" si="1" ref="D22:U22">D17+D18-D21</f>
        <v>0</v>
      </c>
      <c r="E22" s="23">
        <f t="shared" si="1"/>
        <v>0.0999999999994543</v>
      </c>
      <c r="F22" s="23">
        <f t="shared" si="1"/>
        <v>-0.10000000009313226</v>
      </c>
      <c r="G22" s="23">
        <f t="shared" si="1"/>
        <v>0</v>
      </c>
      <c r="H22" s="23">
        <f t="shared" si="1"/>
        <v>-0.09999999999854481</v>
      </c>
      <c r="I22" s="23">
        <f t="shared" si="1"/>
        <v>0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  <c r="N22" s="23">
        <f t="shared" si="1"/>
        <v>0</v>
      </c>
      <c r="O22" s="23">
        <f t="shared" si="1"/>
        <v>0</v>
      </c>
      <c r="P22" s="23">
        <f t="shared" si="1"/>
        <v>0</v>
      </c>
      <c r="Q22" s="23">
        <f t="shared" si="1"/>
        <v>0.09999999997671694</v>
      </c>
      <c r="R22" s="23">
        <f t="shared" si="1"/>
        <v>0</v>
      </c>
      <c r="S22" s="23">
        <f t="shared" si="1"/>
        <v>0</v>
      </c>
      <c r="T22" s="23">
        <f t="shared" si="1"/>
        <v>0.09999999999854481</v>
      </c>
      <c r="U22" s="23">
        <f t="shared" si="1"/>
        <v>0</v>
      </c>
    </row>
    <row r="23" spans="1:21" ht="12.75" customHeight="1">
      <c r="A23" s="4" t="s">
        <v>47</v>
      </c>
      <c r="B23" s="16" t="s">
        <v>92</v>
      </c>
      <c r="C23" s="4"/>
      <c r="D23" s="5">
        <v>190.1</v>
      </c>
      <c r="E23" s="5">
        <v>488.4</v>
      </c>
      <c r="F23" s="5">
        <v>130268.7</v>
      </c>
      <c r="G23" s="5">
        <v>27.7</v>
      </c>
      <c r="H23" s="5">
        <v>532.2</v>
      </c>
      <c r="I23" s="5">
        <v>2963.7</v>
      </c>
      <c r="J23" s="5">
        <v>1314603.2</v>
      </c>
      <c r="K23" s="5">
        <v>2750.9</v>
      </c>
      <c r="L23" s="5">
        <v>1661.3</v>
      </c>
      <c r="M23" s="5">
        <v>8669.2</v>
      </c>
      <c r="N23" s="5">
        <v>4345.3</v>
      </c>
      <c r="O23" s="5">
        <v>1139.7</v>
      </c>
      <c r="P23" s="5">
        <v>4756.4</v>
      </c>
      <c r="Q23" s="5">
        <v>4173.4</v>
      </c>
      <c r="R23" s="5">
        <v>204.9</v>
      </c>
      <c r="S23" s="5">
        <v>417.4</v>
      </c>
      <c r="T23" s="5">
        <v>891.9</v>
      </c>
      <c r="U23" s="5">
        <v>4848.1</v>
      </c>
    </row>
    <row r="24" spans="1:21" ht="26.25" customHeight="1">
      <c r="A24" s="4" t="s">
        <v>102</v>
      </c>
      <c r="B24" s="16" t="s">
        <v>103</v>
      </c>
      <c r="C24" s="4"/>
      <c r="D24" s="5">
        <v>160</v>
      </c>
      <c r="E24" s="5">
        <v>249.4</v>
      </c>
      <c r="F24" s="5">
        <v>89780.1</v>
      </c>
      <c r="G24" s="5">
        <v>22.4</v>
      </c>
      <c r="H24" s="5">
        <v>428.3</v>
      </c>
      <c r="I24" s="5">
        <v>1934.5</v>
      </c>
      <c r="J24" s="5">
        <v>1024339.7</v>
      </c>
      <c r="K24" s="5">
        <v>2437</v>
      </c>
      <c r="L24" s="5">
        <v>1218.8</v>
      </c>
      <c r="M24" s="5">
        <v>6858.3</v>
      </c>
      <c r="N24" s="5">
        <v>4120.1</v>
      </c>
      <c r="O24" s="5">
        <v>1104</v>
      </c>
      <c r="P24" s="5">
        <v>3188.3</v>
      </c>
      <c r="Q24" s="5">
        <v>2857.2</v>
      </c>
      <c r="R24" s="5">
        <v>100.1</v>
      </c>
      <c r="S24" s="5">
        <v>225.3</v>
      </c>
      <c r="T24" s="5">
        <v>440.1</v>
      </c>
      <c r="U24" s="5">
        <v>3382.8</v>
      </c>
    </row>
    <row r="25" spans="1:21" ht="12.75" customHeight="1">
      <c r="A25" s="4" t="s">
        <v>104</v>
      </c>
      <c r="B25" s="16" t="s">
        <v>105</v>
      </c>
      <c r="C25" s="4"/>
      <c r="D25" s="5">
        <v>-11.3</v>
      </c>
      <c r="E25" s="5">
        <v>-1.4</v>
      </c>
      <c r="F25" s="5">
        <v>-803.3</v>
      </c>
      <c r="G25" s="5">
        <v>0</v>
      </c>
      <c r="H25" s="5">
        <v>-18.8</v>
      </c>
      <c r="I25" s="5">
        <v>-67.9</v>
      </c>
      <c r="J25" s="5">
        <v>-10423</v>
      </c>
      <c r="K25" s="5">
        <v>-24.2</v>
      </c>
      <c r="L25" s="5">
        <v>-51.4</v>
      </c>
      <c r="M25" s="5">
        <v>-190.8</v>
      </c>
      <c r="N25" s="5">
        <v>-25.8</v>
      </c>
      <c r="O25" s="5">
        <v>-135.1</v>
      </c>
      <c r="P25" s="5">
        <v>-50.6</v>
      </c>
      <c r="Q25" s="5">
        <v>-37.3</v>
      </c>
      <c r="R25" s="5">
        <v>-2.2</v>
      </c>
      <c r="S25" s="5">
        <v>-6.7</v>
      </c>
      <c r="T25" s="5">
        <v>-11.3</v>
      </c>
      <c r="U25" s="5">
        <v>-3.7</v>
      </c>
    </row>
    <row r="26" spans="1:21" s="28" customFormat="1" ht="12.75" customHeight="1">
      <c r="A26" s="25" t="s">
        <v>106</v>
      </c>
      <c r="B26" s="22" t="s">
        <v>107</v>
      </c>
      <c r="C26" s="22" t="s">
        <v>108</v>
      </c>
      <c r="D26" s="26">
        <v>41.4</v>
      </c>
      <c r="E26" s="26">
        <v>240.4</v>
      </c>
      <c r="F26" s="26">
        <v>41291.9</v>
      </c>
      <c r="G26" s="26">
        <v>5.3</v>
      </c>
      <c r="H26" s="26">
        <v>122.7</v>
      </c>
      <c r="I26" s="26">
        <v>1097.2</v>
      </c>
      <c r="J26" s="26">
        <v>300686.6</v>
      </c>
      <c r="K26" s="26">
        <v>338.1</v>
      </c>
      <c r="L26" s="26">
        <v>493.8</v>
      </c>
      <c r="M26" s="26">
        <v>2001.7</v>
      </c>
      <c r="N26" s="26">
        <v>251</v>
      </c>
      <c r="O26" s="26">
        <v>170.8</v>
      </c>
      <c r="P26" s="26">
        <v>1618.7</v>
      </c>
      <c r="Q26" s="26">
        <v>1353.5</v>
      </c>
      <c r="R26" s="26">
        <v>106.9</v>
      </c>
      <c r="S26" s="26">
        <v>198.9</v>
      </c>
      <c r="T26" s="26">
        <v>463.1</v>
      </c>
      <c r="U26" s="27">
        <v>1469</v>
      </c>
    </row>
    <row r="27" spans="1:21" s="31" customFormat="1" ht="12.75" customHeight="1">
      <c r="A27" s="29"/>
      <c r="B27" s="29"/>
      <c r="C27" s="29"/>
      <c r="D27" s="30">
        <f aca="true" t="shared" si="2" ref="D27:U27">D23-D24-D25-D26</f>
        <v>0</v>
      </c>
      <c r="E27" s="30">
        <f t="shared" si="2"/>
        <v>0</v>
      </c>
      <c r="F27" s="30">
        <f t="shared" si="2"/>
        <v>0</v>
      </c>
      <c r="G27" s="30">
        <f t="shared" si="2"/>
        <v>0</v>
      </c>
      <c r="H27" s="30">
        <f t="shared" si="2"/>
        <v>0</v>
      </c>
      <c r="I27" s="30">
        <f t="shared" si="2"/>
        <v>-0.10000000000013642</v>
      </c>
      <c r="J27" s="30">
        <f t="shared" si="2"/>
        <v>-0.09999999997671694</v>
      </c>
      <c r="K27" s="30">
        <f t="shared" si="2"/>
        <v>0</v>
      </c>
      <c r="L27" s="30">
        <f t="shared" si="2"/>
        <v>0.0999999999999659</v>
      </c>
      <c r="M27" s="30">
        <f t="shared" si="2"/>
        <v>0</v>
      </c>
      <c r="N27" s="30">
        <f t="shared" si="2"/>
        <v>0</v>
      </c>
      <c r="O27" s="30">
        <f t="shared" si="2"/>
        <v>0</v>
      </c>
      <c r="P27" s="30">
        <f t="shared" si="2"/>
        <v>0</v>
      </c>
      <c r="Q27" s="30">
        <f t="shared" si="2"/>
        <v>0</v>
      </c>
      <c r="R27" s="30">
        <f t="shared" si="2"/>
        <v>0.10000000000000853</v>
      </c>
      <c r="S27" s="30">
        <f t="shared" si="2"/>
        <v>-0.10000000000005116</v>
      </c>
      <c r="T27" s="30">
        <f t="shared" si="2"/>
        <v>0</v>
      </c>
      <c r="U27" s="30">
        <f t="shared" si="2"/>
        <v>0</v>
      </c>
    </row>
    <row r="28" spans="1:21" s="33" customFormat="1" ht="12.75" customHeight="1">
      <c r="A28" s="17" t="s">
        <v>109</v>
      </c>
      <c r="B28" s="17"/>
      <c r="C28" s="16" t="s">
        <v>94</v>
      </c>
      <c r="D28" s="32">
        <f aca="true" t="shared" si="3" ref="D28:U28">D29+D30</f>
        <v>1494.8</v>
      </c>
      <c r="E28" s="32">
        <f t="shared" si="3"/>
        <v>7572.4</v>
      </c>
      <c r="F28" s="32">
        <f t="shared" si="3"/>
        <v>769690.1</v>
      </c>
      <c r="G28" s="32">
        <f t="shared" si="3"/>
        <v>110588.5</v>
      </c>
      <c r="H28" s="32">
        <f t="shared" si="3"/>
        <v>37431.4</v>
      </c>
      <c r="I28" s="32">
        <f t="shared" si="3"/>
        <v>269113.8</v>
      </c>
      <c r="J28" s="32">
        <f t="shared" si="3"/>
        <v>76900</v>
      </c>
      <c r="K28" s="32">
        <f t="shared" si="3"/>
        <v>196273.30000000002</v>
      </c>
      <c r="L28" s="32">
        <f t="shared" si="3"/>
        <v>83155.59999999999</v>
      </c>
      <c r="M28" s="32">
        <f t="shared" si="3"/>
        <v>172671.69999999998</v>
      </c>
      <c r="N28" s="32">
        <f t="shared" si="3"/>
        <v>33707.4</v>
      </c>
      <c r="O28" s="32">
        <f t="shared" si="3"/>
        <v>76943</v>
      </c>
      <c r="P28" s="32">
        <f t="shared" si="3"/>
        <v>214027.1</v>
      </c>
      <c r="Q28" s="32">
        <f t="shared" si="3"/>
        <v>134784.69999999998</v>
      </c>
      <c r="R28" s="32">
        <f t="shared" si="3"/>
        <v>12332.4</v>
      </c>
      <c r="S28" s="32">
        <f t="shared" si="3"/>
        <v>77249.9</v>
      </c>
      <c r="T28" s="32">
        <f t="shared" si="3"/>
        <v>28004.6</v>
      </c>
      <c r="U28" s="32">
        <f t="shared" si="3"/>
        <v>20465.199999999997</v>
      </c>
    </row>
    <row r="29" spans="1:21" ht="12.75" customHeight="1">
      <c r="A29" s="4" t="s">
        <v>95</v>
      </c>
      <c r="B29" s="16" t="s">
        <v>96</v>
      </c>
      <c r="C29" s="16"/>
      <c r="D29" s="5">
        <v>1418.7</v>
      </c>
      <c r="E29" s="5">
        <v>6559.4</v>
      </c>
      <c r="F29" s="5">
        <v>730971.5</v>
      </c>
      <c r="G29" s="5">
        <v>108514.6</v>
      </c>
      <c r="H29" s="5">
        <v>35180.5</v>
      </c>
      <c r="I29" s="5">
        <v>258719.3</v>
      </c>
      <c r="J29" s="5">
        <v>15720</v>
      </c>
      <c r="K29" s="5">
        <v>1329.2</v>
      </c>
      <c r="L29" s="5">
        <v>1147.9</v>
      </c>
      <c r="M29" s="5">
        <v>243.9</v>
      </c>
      <c r="N29" s="5">
        <v>0.1</v>
      </c>
      <c r="O29" s="5">
        <v>2251.1</v>
      </c>
      <c r="P29" s="5">
        <v>1390.9</v>
      </c>
      <c r="Q29" s="5">
        <v>441.9</v>
      </c>
      <c r="R29" s="5">
        <v>0.9</v>
      </c>
      <c r="S29" s="5">
        <v>0.5</v>
      </c>
      <c r="T29" s="5">
        <v>30.8</v>
      </c>
      <c r="U29" s="5">
        <v>242.1</v>
      </c>
    </row>
    <row r="30" spans="1:21" ht="12.75" customHeight="1">
      <c r="A30" s="4" t="s">
        <v>97</v>
      </c>
      <c r="B30" s="16" t="s">
        <v>98</v>
      </c>
      <c r="C30" s="16"/>
      <c r="D30" s="5">
        <v>76.1</v>
      </c>
      <c r="E30" s="5">
        <v>1013</v>
      </c>
      <c r="F30" s="5">
        <v>38718.6</v>
      </c>
      <c r="G30" s="5">
        <v>2073.9</v>
      </c>
      <c r="H30" s="5">
        <v>2250.9</v>
      </c>
      <c r="I30" s="5">
        <v>10394.5</v>
      </c>
      <c r="J30" s="5">
        <v>61180</v>
      </c>
      <c r="K30" s="5">
        <v>194944.1</v>
      </c>
      <c r="L30" s="5">
        <v>82007.7</v>
      </c>
      <c r="M30" s="5">
        <v>172427.8</v>
      </c>
      <c r="N30" s="5">
        <v>33707.3</v>
      </c>
      <c r="O30" s="5">
        <v>74691.9</v>
      </c>
      <c r="P30" s="5">
        <v>212636.2</v>
      </c>
      <c r="Q30" s="5">
        <v>134342.8</v>
      </c>
      <c r="R30" s="5">
        <v>12331.5</v>
      </c>
      <c r="S30" s="5">
        <v>77249.4</v>
      </c>
      <c r="T30" s="5">
        <v>27973.8</v>
      </c>
      <c r="U30" s="5">
        <v>20223.1</v>
      </c>
    </row>
    <row r="31" spans="1:21" ht="12.75" customHeight="1">
      <c r="A31" s="4" t="s">
        <v>110</v>
      </c>
      <c r="B31" s="16" t="s">
        <v>111</v>
      </c>
      <c r="C31" s="4"/>
      <c r="D31" s="5">
        <v>36.9</v>
      </c>
      <c r="E31" s="5">
        <v>30.1</v>
      </c>
      <c r="F31" s="5">
        <v>5660.6</v>
      </c>
      <c r="G31" s="5">
        <v>179.6</v>
      </c>
      <c r="H31" s="5">
        <v>12.9</v>
      </c>
      <c r="I31" s="5">
        <v>2330.6</v>
      </c>
      <c r="J31" s="5">
        <v>416</v>
      </c>
      <c r="K31" s="5">
        <v>151.7</v>
      </c>
      <c r="L31" s="5">
        <v>-11.3</v>
      </c>
      <c r="M31" s="5">
        <v>60.9</v>
      </c>
      <c r="N31" s="5">
        <v>117.5</v>
      </c>
      <c r="O31" s="5">
        <v>20.7</v>
      </c>
      <c r="P31" s="5">
        <v>443.7</v>
      </c>
      <c r="Q31" s="5">
        <v>-74.2</v>
      </c>
      <c r="R31" s="5">
        <v>5.2</v>
      </c>
      <c r="S31" s="5">
        <v>-55.9</v>
      </c>
      <c r="T31" s="5">
        <v>12.1</v>
      </c>
      <c r="U31" s="5">
        <v>15.8</v>
      </c>
    </row>
    <row r="32" spans="1:21" ht="12.75" customHeight="1">
      <c r="A32" s="4" t="s">
        <v>112</v>
      </c>
      <c r="B32" s="16" t="s">
        <v>113</v>
      </c>
      <c r="C32" s="4"/>
      <c r="D32" s="5">
        <v>5.1</v>
      </c>
      <c r="E32" s="5">
        <v>62.8</v>
      </c>
      <c r="F32" s="5">
        <v>2744.6</v>
      </c>
      <c r="G32" s="5">
        <v>2971.5</v>
      </c>
      <c r="H32" s="5">
        <v>645</v>
      </c>
      <c r="I32" s="5">
        <v>1052.9</v>
      </c>
      <c r="J32" s="5">
        <v>853.6</v>
      </c>
      <c r="K32" s="5">
        <v>2883.1</v>
      </c>
      <c r="L32" s="5">
        <v>192.5</v>
      </c>
      <c r="M32" s="5">
        <v>8108.8</v>
      </c>
      <c r="N32" s="5">
        <v>117</v>
      </c>
      <c r="O32" s="5">
        <v>1150.9</v>
      </c>
      <c r="P32" s="5">
        <v>1138.3</v>
      </c>
      <c r="Q32" s="5">
        <v>413.8</v>
      </c>
      <c r="R32" s="5">
        <v>35.9</v>
      </c>
      <c r="S32" s="5">
        <v>48.1</v>
      </c>
      <c r="T32" s="5">
        <v>110.3</v>
      </c>
      <c r="U32" s="5">
        <v>46.3</v>
      </c>
    </row>
    <row r="33" spans="1:21" s="28" customFormat="1" ht="12.75" customHeight="1">
      <c r="A33" s="25" t="s">
        <v>114</v>
      </c>
      <c r="B33" s="22" t="s">
        <v>115</v>
      </c>
      <c r="C33" s="22" t="s">
        <v>116</v>
      </c>
      <c r="D33" s="34">
        <v>1536.8</v>
      </c>
      <c r="E33" s="34">
        <v>7665.2</v>
      </c>
      <c r="F33" s="34">
        <v>778095.4</v>
      </c>
      <c r="G33" s="34">
        <v>113739.5</v>
      </c>
      <c r="H33" s="34">
        <v>38089.4</v>
      </c>
      <c r="I33" s="34">
        <v>272497.3</v>
      </c>
      <c r="J33" s="34">
        <v>78169.6</v>
      </c>
      <c r="K33" s="34">
        <v>199308.1</v>
      </c>
      <c r="L33" s="34">
        <v>83336.8</v>
      </c>
      <c r="M33" s="34">
        <v>180841.4</v>
      </c>
      <c r="N33" s="34">
        <v>33941.9</v>
      </c>
      <c r="O33" s="34">
        <v>78114.5</v>
      </c>
      <c r="P33" s="34">
        <v>215609</v>
      </c>
      <c r="Q33" s="34">
        <v>135124.2</v>
      </c>
      <c r="R33" s="34">
        <v>12373.5</v>
      </c>
      <c r="S33" s="34">
        <v>77242.1</v>
      </c>
      <c r="T33" s="34">
        <v>28127.1</v>
      </c>
      <c r="U33" s="34">
        <v>20527.4</v>
      </c>
    </row>
    <row r="34" spans="1:21" s="28" customFormat="1" ht="12.75" customHeight="1">
      <c r="A34" s="35"/>
      <c r="B34" s="35"/>
      <c r="C34" s="35"/>
      <c r="D34" s="36">
        <f aca="true" t="shared" si="4" ref="D34:U34">D29+D30+D31+D32-D33</f>
        <v>0</v>
      </c>
      <c r="E34" s="36">
        <f t="shared" si="4"/>
        <v>0.1000000000003638</v>
      </c>
      <c r="F34" s="36">
        <f t="shared" si="4"/>
        <v>-0.10000000009313226</v>
      </c>
      <c r="G34" s="36">
        <f t="shared" si="4"/>
        <v>0.10000000000582077</v>
      </c>
      <c r="H34" s="36">
        <f t="shared" si="4"/>
        <v>-0.09999999999854481</v>
      </c>
      <c r="I34" s="36">
        <f t="shared" si="4"/>
        <v>0</v>
      </c>
      <c r="J34" s="36">
        <f t="shared" si="4"/>
        <v>0</v>
      </c>
      <c r="K34" s="36">
        <f t="shared" si="4"/>
        <v>0</v>
      </c>
      <c r="L34" s="36">
        <f t="shared" si="4"/>
        <v>0</v>
      </c>
      <c r="M34" s="36">
        <f t="shared" si="4"/>
        <v>0</v>
      </c>
      <c r="N34" s="36">
        <f t="shared" si="4"/>
        <v>0</v>
      </c>
      <c r="O34" s="36">
        <f t="shared" si="4"/>
        <v>0.09999999999126885</v>
      </c>
      <c r="P34" s="36">
        <f t="shared" si="4"/>
        <v>0.10000000000582077</v>
      </c>
      <c r="Q34" s="36">
        <f t="shared" si="4"/>
        <v>0.0999999999476131</v>
      </c>
      <c r="R34" s="36">
        <f t="shared" si="4"/>
        <v>0</v>
      </c>
      <c r="S34" s="36">
        <f t="shared" si="4"/>
        <v>0</v>
      </c>
      <c r="T34" s="36">
        <f t="shared" si="4"/>
        <v>-0.10000000000218279</v>
      </c>
      <c r="U34" s="36">
        <f t="shared" si="4"/>
        <v>-0.10000000000582077</v>
      </c>
    </row>
    <row r="35" spans="1:21" ht="26.25" customHeight="1">
      <c r="A35" s="4" t="s">
        <v>117</v>
      </c>
      <c r="B35" s="16" t="s">
        <v>118</v>
      </c>
      <c r="C35" s="4"/>
      <c r="D35" s="5">
        <v>427.6</v>
      </c>
      <c r="E35" s="5">
        <v>1063.5</v>
      </c>
      <c r="F35" s="5">
        <v>382737.2</v>
      </c>
      <c r="G35" s="5">
        <v>41938.8</v>
      </c>
      <c r="H35" s="5">
        <v>7770.7</v>
      </c>
      <c r="I35" s="5">
        <v>70232</v>
      </c>
      <c r="J35" s="5">
        <v>24568.7</v>
      </c>
      <c r="K35" s="5">
        <v>14060.7</v>
      </c>
      <c r="L35" s="5">
        <v>18266.3</v>
      </c>
      <c r="M35" s="5">
        <v>10292.1</v>
      </c>
      <c r="N35" s="5">
        <v>760.2</v>
      </c>
      <c r="O35" s="5">
        <v>5428.8</v>
      </c>
      <c r="P35" s="5">
        <v>17319.2</v>
      </c>
      <c r="Q35" s="5">
        <v>9460.2</v>
      </c>
      <c r="R35" s="5">
        <v>288.9</v>
      </c>
      <c r="S35" s="5">
        <v>4065</v>
      </c>
      <c r="T35" s="5">
        <v>915.6</v>
      </c>
      <c r="U35" s="5">
        <v>1830.9</v>
      </c>
    </row>
    <row r="36" spans="1:21" ht="26.25" customHeight="1">
      <c r="A36" s="4" t="s">
        <v>119</v>
      </c>
      <c r="B36" s="16" t="s">
        <v>120</v>
      </c>
      <c r="C36" s="4"/>
      <c r="D36" s="5">
        <v>4.2</v>
      </c>
      <c r="E36" s="5">
        <v>-10.9</v>
      </c>
      <c r="F36" s="5">
        <v>-3502.4</v>
      </c>
      <c r="G36" s="5">
        <v>-1370.1</v>
      </c>
      <c r="H36" s="5">
        <v>-58.1</v>
      </c>
      <c r="I36" s="5">
        <v>1072.9</v>
      </c>
      <c r="J36" s="5">
        <v>-415</v>
      </c>
      <c r="K36" s="5">
        <v>-331.2</v>
      </c>
      <c r="L36" s="5">
        <v>-107.6</v>
      </c>
      <c r="M36" s="5">
        <v>16.9</v>
      </c>
      <c r="N36" s="5">
        <v>1.2</v>
      </c>
      <c r="O36" s="5">
        <v>466.2</v>
      </c>
      <c r="P36" s="5">
        <v>-446.9</v>
      </c>
      <c r="Q36" s="5">
        <v>-65.3</v>
      </c>
      <c r="R36" s="5">
        <v>-5.9</v>
      </c>
      <c r="S36" s="5">
        <v>-12.2</v>
      </c>
      <c r="T36" s="5">
        <v>-11.2</v>
      </c>
      <c r="U36" s="5">
        <v>5.9</v>
      </c>
    </row>
    <row r="37" spans="1:21" s="41" customFormat="1" ht="12.75" customHeight="1">
      <c r="A37" s="37" t="s">
        <v>121</v>
      </c>
      <c r="B37" s="38"/>
      <c r="C37" s="22" t="s">
        <v>122</v>
      </c>
      <c r="D37" s="39">
        <f aca="true" t="shared" si="5" ref="D37:U37">D33-D35-D36</f>
        <v>1104.9999999999998</v>
      </c>
      <c r="E37" s="40">
        <f t="shared" si="5"/>
        <v>6612.599999999999</v>
      </c>
      <c r="F37" s="40">
        <f t="shared" si="5"/>
        <v>398860.60000000003</v>
      </c>
      <c r="G37" s="40">
        <f t="shared" si="5"/>
        <v>73170.8</v>
      </c>
      <c r="H37" s="40">
        <f t="shared" si="5"/>
        <v>30376.8</v>
      </c>
      <c r="I37" s="40">
        <f t="shared" si="5"/>
        <v>201192.4</v>
      </c>
      <c r="J37" s="40">
        <f t="shared" si="5"/>
        <v>54015.90000000001</v>
      </c>
      <c r="K37" s="40">
        <f t="shared" si="5"/>
        <v>185578.6</v>
      </c>
      <c r="L37" s="40">
        <f t="shared" si="5"/>
        <v>65178.1</v>
      </c>
      <c r="M37" s="40">
        <f t="shared" si="5"/>
        <v>170532.4</v>
      </c>
      <c r="N37" s="40">
        <f t="shared" si="5"/>
        <v>33180.50000000001</v>
      </c>
      <c r="O37" s="40">
        <f t="shared" si="5"/>
        <v>72219.5</v>
      </c>
      <c r="P37" s="40">
        <f t="shared" si="5"/>
        <v>198736.69999999998</v>
      </c>
      <c r="Q37" s="40">
        <f t="shared" si="5"/>
        <v>125729.30000000002</v>
      </c>
      <c r="R37" s="40">
        <f t="shared" si="5"/>
        <v>12090.5</v>
      </c>
      <c r="S37" s="40">
        <f t="shared" si="5"/>
        <v>73189.3</v>
      </c>
      <c r="T37" s="40">
        <f t="shared" si="5"/>
        <v>27222.7</v>
      </c>
      <c r="U37" s="40">
        <f t="shared" si="5"/>
        <v>18690.6</v>
      </c>
    </row>
    <row r="38" spans="1:21" ht="12" customHeight="1">
      <c r="A38" s="4" t="s">
        <v>123</v>
      </c>
      <c r="B38" s="16" t="s">
        <v>124</v>
      </c>
      <c r="C38" s="4"/>
      <c r="D38" s="5">
        <v>8.8</v>
      </c>
      <c r="E38" s="5">
        <v>58.6</v>
      </c>
      <c r="F38" s="5">
        <v>8698.9</v>
      </c>
      <c r="G38" s="5">
        <v>1314.8</v>
      </c>
      <c r="H38" s="5">
        <v>601.3</v>
      </c>
      <c r="I38" s="5">
        <v>2048.2</v>
      </c>
      <c r="J38" s="5">
        <v>8177.7</v>
      </c>
      <c r="K38" s="5">
        <v>3411.3</v>
      </c>
      <c r="L38" s="5">
        <v>780.6</v>
      </c>
      <c r="M38" s="5">
        <v>2977.7</v>
      </c>
      <c r="N38" s="5">
        <v>7983.3</v>
      </c>
      <c r="O38" s="5">
        <v>1640.6</v>
      </c>
      <c r="P38" s="5">
        <v>11174</v>
      </c>
      <c r="Q38" s="5">
        <v>3342.4</v>
      </c>
      <c r="R38" s="5">
        <v>189.8</v>
      </c>
      <c r="S38" s="5">
        <v>1188.1</v>
      </c>
      <c r="T38" s="5">
        <v>413</v>
      </c>
      <c r="U38" s="5">
        <v>713.5</v>
      </c>
    </row>
    <row r="39" spans="1:21" ht="26.25" customHeight="1">
      <c r="A39" s="42" t="s">
        <v>125</v>
      </c>
      <c r="B39" s="16"/>
      <c r="C39" s="42"/>
      <c r="D39" s="5">
        <v>0</v>
      </c>
      <c r="E39" s="5">
        <v>1.5</v>
      </c>
      <c r="F39" s="5">
        <v>2706.6</v>
      </c>
      <c r="G39" s="5">
        <v>5.1</v>
      </c>
      <c r="H39" s="5">
        <v>13.4</v>
      </c>
      <c r="I39" s="5">
        <v>72</v>
      </c>
      <c r="J39" s="5">
        <v>813.7</v>
      </c>
      <c r="K39" s="5">
        <v>49.8</v>
      </c>
      <c r="L39" s="5">
        <v>59.4</v>
      </c>
      <c r="M39" s="5">
        <v>628.7</v>
      </c>
      <c r="N39" s="5">
        <v>1375.7</v>
      </c>
      <c r="O39" s="5">
        <v>281.3</v>
      </c>
      <c r="P39" s="5">
        <v>5716.9</v>
      </c>
      <c r="Q39" s="5">
        <v>397.3</v>
      </c>
      <c r="R39" s="5">
        <v>19.6</v>
      </c>
      <c r="S39" s="5">
        <v>7.6</v>
      </c>
      <c r="T39" s="5">
        <v>103.5</v>
      </c>
      <c r="U39" s="5">
        <v>30</v>
      </c>
    </row>
    <row r="40" spans="1:21" ht="12.75" customHeight="1">
      <c r="A40" s="4" t="s">
        <v>126</v>
      </c>
      <c r="C40" s="16" t="s">
        <v>127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>
      <c r="A41" s="43" t="s">
        <v>128</v>
      </c>
      <c r="B41" s="16" t="s">
        <v>129</v>
      </c>
      <c r="C41" s="43"/>
      <c r="D41" s="5">
        <v>735.9</v>
      </c>
      <c r="E41" s="5">
        <v>3984.1</v>
      </c>
      <c r="F41" s="5">
        <v>222715.7</v>
      </c>
      <c r="G41" s="5">
        <v>46705.7</v>
      </c>
      <c r="H41" s="5">
        <v>18664.3</v>
      </c>
      <c r="I41" s="5">
        <v>111825.6</v>
      </c>
      <c r="J41" s="5">
        <v>151730.9</v>
      </c>
      <c r="K41" s="5">
        <v>107429.3</v>
      </c>
      <c r="L41" s="5">
        <v>26152.6</v>
      </c>
      <c r="M41" s="5">
        <v>85538</v>
      </c>
      <c r="N41" s="5">
        <v>18102.6</v>
      </c>
      <c r="O41" s="5">
        <v>28652.7</v>
      </c>
      <c r="P41" s="5">
        <v>106294.3</v>
      </c>
      <c r="Q41" s="5">
        <v>53165.5</v>
      </c>
      <c r="R41" s="5">
        <v>5995.4</v>
      </c>
      <c r="S41" s="5">
        <v>20112.8</v>
      </c>
      <c r="T41" s="5">
        <v>19196.9</v>
      </c>
      <c r="U41" s="5">
        <v>8613.4</v>
      </c>
    </row>
    <row r="42" spans="1:21" ht="12.75" customHeight="1">
      <c r="A42" s="43" t="s">
        <v>130</v>
      </c>
      <c r="B42" s="16" t="s">
        <v>131</v>
      </c>
      <c r="C42" s="43"/>
      <c r="D42" s="5">
        <v>5.5</v>
      </c>
      <c r="E42" s="5">
        <v>142.8</v>
      </c>
      <c r="F42" s="5">
        <v>10755.7</v>
      </c>
      <c r="G42" s="5">
        <v>2526.7</v>
      </c>
      <c r="H42" s="5">
        <v>602.6</v>
      </c>
      <c r="I42" s="5">
        <v>1741.2</v>
      </c>
      <c r="J42" s="5">
        <v>7715.4</v>
      </c>
      <c r="K42" s="5">
        <v>1275.6</v>
      </c>
      <c r="L42" s="5">
        <v>2240.6</v>
      </c>
      <c r="M42" s="5">
        <v>8441.6</v>
      </c>
      <c r="N42" s="5">
        <v>6159</v>
      </c>
      <c r="O42" s="5">
        <v>1275.8</v>
      </c>
      <c r="P42" s="5">
        <v>6485.3</v>
      </c>
      <c r="Q42" s="5">
        <v>3375.1</v>
      </c>
      <c r="R42" s="5">
        <v>248.8</v>
      </c>
      <c r="S42" s="5">
        <v>358.6</v>
      </c>
      <c r="T42" s="5">
        <v>575.2</v>
      </c>
      <c r="U42" s="5">
        <v>429.8</v>
      </c>
    </row>
    <row r="43" spans="1:21" ht="12.75" customHeight="1">
      <c r="A43" s="44" t="s">
        <v>62</v>
      </c>
      <c r="B43" s="44"/>
      <c r="C43" s="44"/>
      <c r="D43" s="5">
        <v>241.9</v>
      </c>
      <c r="E43" s="5">
        <v>926.4</v>
      </c>
      <c r="F43" s="5">
        <v>74087.9</v>
      </c>
      <c r="G43" s="5">
        <v>15071.9</v>
      </c>
      <c r="H43" s="5">
        <v>4910.5</v>
      </c>
      <c r="I43" s="5">
        <v>50912.9</v>
      </c>
      <c r="J43" s="5">
        <v>26433.6</v>
      </c>
      <c r="K43" s="5">
        <v>43746.8</v>
      </c>
      <c r="L43" s="5">
        <v>2584.9</v>
      </c>
      <c r="M43" s="5">
        <v>36372.7</v>
      </c>
      <c r="N43" s="5">
        <v>3272.6</v>
      </c>
      <c r="O43" s="5">
        <v>5565.1</v>
      </c>
      <c r="P43" s="5">
        <v>35374.1</v>
      </c>
      <c r="Q43" s="5">
        <v>21035.8</v>
      </c>
      <c r="R43" s="5">
        <v>1488.2</v>
      </c>
      <c r="S43" s="5">
        <v>1683.9</v>
      </c>
      <c r="T43" s="5">
        <v>1693.9</v>
      </c>
      <c r="U43" s="5">
        <v>1726.7</v>
      </c>
    </row>
    <row r="44" spans="1:21" ht="26.25" customHeight="1">
      <c r="A44" s="44" t="s">
        <v>63</v>
      </c>
      <c r="B44" s="44"/>
      <c r="C44" s="44"/>
      <c r="D44" s="5">
        <v>16.1</v>
      </c>
      <c r="E44" s="5">
        <v>364.4</v>
      </c>
      <c r="F44" s="5">
        <v>12666.8</v>
      </c>
      <c r="G44" s="5">
        <v>5048.1</v>
      </c>
      <c r="H44" s="5">
        <v>1085.9</v>
      </c>
      <c r="I44" s="5">
        <v>10036.6</v>
      </c>
      <c r="J44" s="5">
        <v>25889.5</v>
      </c>
      <c r="K44" s="5">
        <v>14202</v>
      </c>
      <c r="L44" s="5">
        <v>5252.3</v>
      </c>
      <c r="M44" s="5">
        <v>6080.8</v>
      </c>
      <c r="N44" s="5">
        <v>1484.5</v>
      </c>
      <c r="O44" s="5">
        <v>4324.7</v>
      </c>
      <c r="P44" s="5">
        <v>9723.3</v>
      </c>
      <c r="Q44" s="5">
        <v>6491.2</v>
      </c>
      <c r="R44" s="5">
        <v>872.2</v>
      </c>
      <c r="S44" s="5">
        <v>4724.3</v>
      </c>
      <c r="T44" s="5">
        <v>861</v>
      </c>
      <c r="U44" s="5">
        <v>945.5</v>
      </c>
    </row>
    <row r="45" spans="1:21" ht="12.75" customHeight="1">
      <c r="A45" s="44" t="s">
        <v>64</v>
      </c>
      <c r="B45" s="44"/>
      <c r="C45" s="44"/>
      <c r="D45" s="5">
        <v>33.2</v>
      </c>
      <c r="E45" s="5">
        <v>80.3</v>
      </c>
      <c r="F45" s="5">
        <v>2633.5</v>
      </c>
      <c r="G45" s="5">
        <v>234.7</v>
      </c>
      <c r="H45" s="5">
        <v>376.5</v>
      </c>
      <c r="I45" s="5">
        <v>1463.9</v>
      </c>
      <c r="J45" s="5">
        <v>1719.9</v>
      </c>
      <c r="K45" s="5">
        <v>2340.7</v>
      </c>
      <c r="L45" s="5">
        <v>462.6</v>
      </c>
      <c r="M45" s="5">
        <v>303.2</v>
      </c>
      <c r="N45" s="5">
        <v>98</v>
      </c>
      <c r="O45" s="5">
        <v>945.9</v>
      </c>
      <c r="P45" s="5">
        <v>706.2</v>
      </c>
      <c r="Q45" s="5">
        <v>1226.4</v>
      </c>
      <c r="R45" s="5">
        <v>50.6</v>
      </c>
      <c r="S45" s="5">
        <v>443.7</v>
      </c>
      <c r="T45" s="5">
        <v>299.4</v>
      </c>
      <c r="U45" s="5">
        <v>96.2</v>
      </c>
    </row>
    <row r="46" spans="1:21" ht="12.75" customHeight="1">
      <c r="A46" s="44" t="s">
        <v>65</v>
      </c>
      <c r="B46" s="44"/>
      <c r="C46" s="44"/>
      <c r="D46" s="5">
        <v>6.9</v>
      </c>
      <c r="E46" s="5">
        <v>175.8</v>
      </c>
      <c r="F46" s="5">
        <v>16642.5</v>
      </c>
      <c r="G46" s="5">
        <v>506.3</v>
      </c>
      <c r="H46" s="5">
        <v>984.4</v>
      </c>
      <c r="I46" s="5">
        <v>8048.6</v>
      </c>
      <c r="J46" s="5">
        <v>5898.3</v>
      </c>
      <c r="K46" s="5">
        <v>3644.1</v>
      </c>
      <c r="L46" s="5">
        <v>915.7</v>
      </c>
      <c r="M46" s="5">
        <v>2306.9</v>
      </c>
      <c r="N46" s="5">
        <v>701.2</v>
      </c>
      <c r="O46" s="5">
        <v>464.4</v>
      </c>
      <c r="P46" s="5">
        <v>4695.4</v>
      </c>
      <c r="Q46" s="5">
        <v>2627.4</v>
      </c>
      <c r="R46" s="5">
        <v>210.1</v>
      </c>
      <c r="S46" s="5">
        <v>511.7</v>
      </c>
      <c r="T46" s="5">
        <v>164.1</v>
      </c>
      <c r="U46" s="5">
        <v>246.9</v>
      </c>
    </row>
    <row r="47" spans="1:21" ht="26.25" customHeight="1">
      <c r="A47" s="42" t="s">
        <v>58</v>
      </c>
      <c r="B47" s="42"/>
      <c r="C47" s="42"/>
      <c r="D47" s="5">
        <v>0.2</v>
      </c>
      <c r="E47" s="5">
        <v>28.1</v>
      </c>
      <c r="F47" s="5">
        <v>4937.1</v>
      </c>
      <c r="G47" s="5">
        <v>175.5</v>
      </c>
      <c r="H47" s="5">
        <v>48.2</v>
      </c>
      <c r="I47" s="5">
        <v>148.7</v>
      </c>
      <c r="J47" s="5">
        <v>2522.2</v>
      </c>
      <c r="K47" s="5">
        <v>199.1</v>
      </c>
      <c r="L47" s="5">
        <v>885.3</v>
      </c>
      <c r="M47" s="5">
        <v>3072.8</v>
      </c>
      <c r="N47" s="5">
        <v>47.3</v>
      </c>
      <c r="O47" s="5">
        <v>499.4</v>
      </c>
      <c r="P47" s="5">
        <v>2062.3</v>
      </c>
      <c r="Q47" s="5">
        <v>685.2</v>
      </c>
      <c r="R47" s="5">
        <v>58.7</v>
      </c>
      <c r="S47" s="5">
        <v>117.6</v>
      </c>
      <c r="T47" s="5">
        <v>258.4</v>
      </c>
      <c r="U47" s="5">
        <v>98.8</v>
      </c>
    </row>
    <row r="48" spans="1:21" s="45" customFormat="1" ht="12.75" customHeight="1">
      <c r="A48" s="37" t="s">
        <v>132</v>
      </c>
      <c r="B48" s="22" t="s">
        <v>133</v>
      </c>
      <c r="C48" s="41"/>
      <c r="D48" s="40">
        <f aca="true" t="shared" si="6" ref="D48:U48">D26+D37+D38-D41-D42</f>
        <v>413.79999999999984</v>
      </c>
      <c r="E48" s="40">
        <f t="shared" si="6"/>
        <v>2784.6999999999994</v>
      </c>
      <c r="F48" s="40">
        <f t="shared" si="6"/>
        <v>215380.00000000006</v>
      </c>
      <c r="G48" s="40">
        <f t="shared" si="6"/>
        <v>25258.50000000001</v>
      </c>
      <c r="H48" s="40">
        <f t="shared" si="6"/>
        <v>11833.9</v>
      </c>
      <c r="I48" s="40">
        <f t="shared" si="6"/>
        <v>90771.00000000001</v>
      </c>
      <c r="J48" s="40">
        <f t="shared" si="6"/>
        <v>203433.90000000002</v>
      </c>
      <c r="K48" s="40">
        <f t="shared" si="6"/>
        <v>80623.09999999999</v>
      </c>
      <c r="L48" s="40">
        <f t="shared" si="6"/>
        <v>38059.3</v>
      </c>
      <c r="M48" s="40">
        <f t="shared" si="6"/>
        <v>81532.20000000001</v>
      </c>
      <c r="N48" s="40">
        <f t="shared" si="6"/>
        <v>17153.20000000001</v>
      </c>
      <c r="O48" s="40">
        <f t="shared" si="6"/>
        <v>44102.40000000001</v>
      </c>
      <c r="P48" s="40">
        <f t="shared" si="6"/>
        <v>98749.79999999999</v>
      </c>
      <c r="Q48" s="40">
        <f t="shared" si="6"/>
        <v>73884.6</v>
      </c>
      <c r="R48" s="40">
        <f t="shared" si="6"/>
        <v>6142.999999999999</v>
      </c>
      <c r="S48" s="40">
        <f t="shared" si="6"/>
        <v>54104.9</v>
      </c>
      <c r="T48" s="40">
        <f t="shared" si="6"/>
        <v>8326.699999999997</v>
      </c>
      <c r="U48" s="40">
        <f t="shared" si="6"/>
        <v>11829.9</v>
      </c>
    </row>
    <row r="49" spans="1:21" s="45" customFormat="1" ht="21" customHeight="1">
      <c r="A49" s="46"/>
      <c r="B49" s="47"/>
      <c r="C49" s="48" t="s">
        <v>134</v>
      </c>
      <c r="D49" s="49">
        <f aca="true" t="shared" si="7" ref="D49:U49">D17+D19+D20+D31+D32+D38-D24-D25-D35-D36-D41-D42</f>
        <v>413.7999999999996</v>
      </c>
      <c r="E49" s="49">
        <f t="shared" si="7"/>
        <v>2784.799999999999</v>
      </c>
      <c r="F49" s="49">
        <f t="shared" si="7"/>
        <v>215379.89999999997</v>
      </c>
      <c r="G49" s="49">
        <f t="shared" si="7"/>
        <v>25258.600000000017</v>
      </c>
      <c r="H49" s="49">
        <f t="shared" si="7"/>
        <v>11833.800000000001</v>
      </c>
      <c r="I49" s="49">
        <f t="shared" si="7"/>
        <v>90770.90000000004</v>
      </c>
      <c r="J49" s="49">
        <f t="shared" si="7"/>
        <v>203433.80000000005</v>
      </c>
      <c r="K49" s="49">
        <f t="shared" si="7"/>
        <v>80623.10000000002</v>
      </c>
      <c r="L49" s="49">
        <f t="shared" si="7"/>
        <v>38059.399999999994</v>
      </c>
      <c r="M49" s="49">
        <f t="shared" si="7"/>
        <v>81532.19999999998</v>
      </c>
      <c r="N49" s="49">
        <f t="shared" si="7"/>
        <v>17153.20000000002</v>
      </c>
      <c r="O49" s="49">
        <f t="shared" si="7"/>
        <v>44102.5</v>
      </c>
      <c r="P49" s="49">
        <f t="shared" si="7"/>
        <v>98749.9</v>
      </c>
      <c r="Q49" s="49">
        <f t="shared" si="7"/>
        <v>73884.69999999992</v>
      </c>
      <c r="R49" s="49">
        <f t="shared" si="7"/>
        <v>6143.099999999999</v>
      </c>
      <c r="S49" s="49">
        <f t="shared" si="7"/>
        <v>54104.799999999996</v>
      </c>
      <c r="T49" s="49">
        <f t="shared" si="7"/>
        <v>8326.599999999999</v>
      </c>
      <c r="U49" s="49">
        <f t="shared" si="7"/>
        <v>11829.799999999997</v>
      </c>
    </row>
    <row r="50" spans="1:21" ht="26.25" customHeight="1">
      <c r="A50" s="4" t="s">
        <v>89</v>
      </c>
      <c r="B50" s="4"/>
      <c r="C50" s="4"/>
      <c r="D50" s="5">
        <v>410.4</v>
      </c>
      <c r="E50" s="5">
        <v>2868.9</v>
      </c>
      <c r="F50" s="5">
        <v>217436.8</v>
      </c>
      <c r="G50" s="5">
        <v>26470.5</v>
      </c>
      <c r="H50" s="5">
        <v>11835.2</v>
      </c>
      <c r="I50" s="5">
        <v>90464</v>
      </c>
      <c r="J50" s="5">
        <v>202971.5</v>
      </c>
      <c r="K50" s="5">
        <v>78487.4</v>
      </c>
      <c r="L50" s="5">
        <v>39519.3</v>
      </c>
      <c r="M50" s="5">
        <v>86996.3</v>
      </c>
      <c r="N50" s="5">
        <v>15329</v>
      </c>
      <c r="O50" s="5">
        <v>43737.6</v>
      </c>
      <c r="P50" s="5">
        <v>94061.1</v>
      </c>
      <c r="Q50" s="5">
        <v>73917.2</v>
      </c>
      <c r="R50" s="5">
        <v>6202</v>
      </c>
      <c r="S50" s="5">
        <v>53275.3</v>
      </c>
      <c r="T50" s="5">
        <v>8488.8</v>
      </c>
      <c r="U50" s="5">
        <v>11546.2</v>
      </c>
    </row>
    <row r="51" spans="1:21" ht="12.75" customHeight="1">
      <c r="A51" s="25" t="s">
        <v>90</v>
      </c>
      <c r="B51" s="47" t="s">
        <v>135</v>
      </c>
      <c r="D51" s="26">
        <v>412</v>
      </c>
      <c r="E51" s="26">
        <v>2582.1</v>
      </c>
      <c r="F51" s="26">
        <v>195284.6</v>
      </c>
      <c r="G51" s="26">
        <v>24704.4</v>
      </c>
      <c r="H51" s="26">
        <v>10835.6</v>
      </c>
      <c r="I51" s="26">
        <v>87649.9</v>
      </c>
      <c r="J51" s="26">
        <v>174837.1</v>
      </c>
      <c r="K51" s="26">
        <v>77618.7</v>
      </c>
      <c r="L51" s="26">
        <v>36341.1</v>
      </c>
      <c r="M51" s="26">
        <v>77972</v>
      </c>
      <c r="N51" s="26">
        <v>16061.8</v>
      </c>
      <c r="O51" s="26">
        <v>38967</v>
      </c>
      <c r="P51" s="26">
        <v>96270.7</v>
      </c>
      <c r="Q51" s="26">
        <v>71379.6</v>
      </c>
      <c r="R51" s="26">
        <v>6113.5</v>
      </c>
      <c r="S51" s="26">
        <v>51255.5</v>
      </c>
      <c r="T51" s="26">
        <v>7688.5</v>
      </c>
      <c r="U51" s="27">
        <v>11620.7</v>
      </c>
    </row>
    <row r="52" spans="1:21" ht="12.75" customHeight="1">
      <c r="A52" s="25" t="s">
        <v>90</v>
      </c>
      <c r="B52" s="47" t="s">
        <v>135</v>
      </c>
      <c r="C52" s="47" t="s">
        <v>136</v>
      </c>
      <c r="D52" s="50">
        <f aca="true" t="shared" si="8" ref="D52:U52">D17-D24-D25+D29+D30+D31+D32-D35-D36-D41-D55+D57+D38-D42</f>
        <v>411.9999999999999</v>
      </c>
      <c r="E52" s="50">
        <f t="shared" si="8"/>
        <v>2582.1999999999994</v>
      </c>
      <c r="F52" s="50">
        <f t="shared" si="8"/>
        <v>195284.49999999994</v>
      </c>
      <c r="G52" s="50">
        <f t="shared" si="8"/>
        <v>24704.30000000001</v>
      </c>
      <c r="H52" s="50">
        <f t="shared" si="8"/>
        <v>10835.399999999996</v>
      </c>
      <c r="I52" s="50">
        <f t="shared" si="8"/>
        <v>87649.70000000003</v>
      </c>
      <c r="J52" s="50">
        <f t="shared" si="8"/>
        <v>174837.1</v>
      </c>
      <c r="K52" s="50">
        <f t="shared" si="8"/>
        <v>77618.6</v>
      </c>
      <c r="L52" s="50">
        <f t="shared" si="8"/>
        <v>36341.3</v>
      </c>
      <c r="M52" s="50">
        <f t="shared" si="8"/>
        <v>77971.79999999997</v>
      </c>
      <c r="N52" s="50">
        <f t="shared" si="8"/>
        <v>16061.80000000001</v>
      </c>
      <c r="O52" s="50">
        <f t="shared" si="8"/>
        <v>38967.19999999998</v>
      </c>
      <c r="P52" s="50">
        <f t="shared" si="8"/>
        <v>96270.79999999999</v>
      </c>
      <c r="Q52" s="50">
        <f t="shared" si="8"/>
        <v>71379.69999999995</v>
      </c>
      <c r="R52" s="50">
        <f t="shared" si="8"/>
        <v>6113.6</v>
      </c>
      <c r="S52" s="50">
        <f t="shared" si="8"/>
        <v>51255.600000000006</v>
      </c>
      <c r="T52" s="50">
        <f t="shared" si="8"/>
        <v>7688.399999999999</v>
      </c>
      <c r="U52" s="50">
        <f t="shared" si="8"/>
        <v>11620.599999999995</v>
      </c>
    </row>
    <row r="53" spans="1:21" ht="26.25" customHeight="1">
      <c r="A53" s="4" t="s">
        <v>67</v>
      </c>
      <c r="B53" s="4"/>
      <c r="C53" s="4"/>
      <c r="D53" s="5">
        <v>413.7</v>
      </c>
      <c r="E53" s="5">
        <v>2784.7</v>
      </c>
      <c r="F53" s="5">
        <v>215380</v>
      </c>
      <c r="G53" s="5">
        <v>25258.6</v>
      </c>
      <c r="H53" s="5">
        <v>11833.9</v>
      </c>
      <c r="I53" s="5">
        <v>90771</v>
      </c>
      <c r="J53" s="5">
        <v>203433.8</v>
      </c>
      <c r="K53" s="5">
        <v>80623.1</v>
      </c>
      <c r="L53" s="5">
        <v>38059.3</v>
      </c>
      <c r="M53" s="5">
        <v>81532.3</v>
      </c>
      <c r="N53" s="5">
        <v>17153.2</v>
      </c>
      <c r="O53" s="5">
        <v>44102.4</v>
      </c>
      <c r="P53" s="5">
        <v>98749.8</v>
      </c>
      <c r="Q53" s="5">
        <v>73884.6</v>
      </c>
      <c r="R53" s="5">
        <v>6143</v>
      </c>
      <c r="S53" s="5">
        <v>54104.8</v>
      </c>
      <c r="T53" s="5">
        <v>8326.7</v>
      </c>
      <c r="U53" s="5">
        <v>11829.9</v>
      </c>
    </row>
    <row r="54" spans="1:21" ht="12.75" customHeight="1">
      <c r="A54" s="4" t="s">
        <v>137</v>
      </c>
      <c r="B54" s="16" t="s">
        <v>138</v>
      </c>
      <c r="C54" s="4"/>
      <c r="D54" s="5">
        <v>188.2</v>
      </c>
      <c r="E54" s="5">
        <v>905.3</v>
      </c>
      <c r="F54" s="5">
        <v>103467.1</v>
      </c>
      <c r="G54" s="5">
        <v>7996.9</v>
      </c>
      <c r="H54" s="5">
        <v>4877.1</v>
      </c>
      <c r="I54" s="5">
        <v>46877.5</v>
      </c>
      <c r="J54" s="5">
        <v>90616.4</v>
      </c>
      <c r="K54" s="5">
        <v>41487.9</v>
      </c>
      <c r="L54" s="5">
        <v>20759.3</v>
      </c>
      <c r="M54" s="5">
        <v>33384.3</v>
      </c>
      <c r="N54" s="5">
        <v>7444.7</v>
      </c>
      <c r="O54" s="5">
        <v>8073.7</v>
      </c>
      <c r="P54" s="5">
        <v>52122.6</v>
      </c>
      <c r="Q54" s="5">
        <v>41149.7</v>
      </c>
      <c r="R54" s="5">
        <v>3444.1</v>
      </c>
      <c r="S54" s="5">
        <v>16299.1</v>
      </c>
      <c r="T54" s="5">
        <v>3919.8</v>
      </c>
      <c r="U54" s="5">
        <v>6597.6</v>
      </c>
    </row>
    <row r="55" spans="1:21" ht="12.75" customHeight="1">
      <c r="A55" s="4" t="s">
        <v>139</v>
      </c>
      <c r="B55" s="16" t="s">
        <v>140</v>
      </c>
      <c r="C55" s="4"/>
      <c r="D55" s="5">
        <v>16</v>
      </c>
      <c r="E55" s="5">
        <v>220.2</v>
      </c>
      <c r="F55" s="5">
        <v>21169.9</v>
      </c>
      <c r="G55" s="5">
        <v>4341.4</v>
      </c>
      <c r="H55" s="5">
        <v>1265.2</v>
      </c>
      <c r="I55" s="5">
        <v>3481.5</v>
      </c>
      <c r="J55" s="5">
        <v>29261.3</v>
      </c>
      <c r="K55" s="5">
        <v>5716</v>
      </c>
      <c r="L55" s="5">
        <v>1928.1</v>
      </c>
      <c r="M55" s="5">
        <v>4481.7</v>
      </c>
      <c r="N55" s="5">
        <v>1115.1</v>
      </c>
      <c r="O55" s="5">
        <v>5304.2</v>
      </c>
      <c r="P55" s="5">
        <v>4786.1</v>
      </c>
      <c r="Q55" s="5">
        <v>2954.4</v>
      </c>
      <c r="R55" s="5">
        <v>341.6</v>
      </c>
      <c r="S55" s="5">
        <v>3363.1</v>
      </c>
      <c r="T55" s="5">
        <v>1498.3</v>
      </c>
      <c r="U55" s="5">
        <v>542.9</v>
      </c>
    </row>
    <row r="56" spans="1:21" ht="12.75" customHeight="1">
      <c r="A56" s="4" t="s">
        <v>141</v>
      </c>
      <c r="B56" s="16" t="s">
        <v>142</v>
      </c>
      <c r="C56" s="4"/>
      <c r="D56" s="5">
        <v>87.5</v>
      </c>
      <c r="E56" s="5">
        <v>416.6</v>
      </c>
      <c r="F56" s="5">
        <v>45497.2</v>
      </c>
      <c r="G56" s="5">
        <v>4438.5</v>
      </c>
      <c r="H56" s="5">
        <v>2196.7</v>
      </c>
      <c r="I56" s="5">
        <v>23808.6</v>
      </c>
      <c r="J56" s="5">
        <v>37315.6</v>
      </c>
      <c r="K56" s="5">
        <v>17493</v>
      </c>
      <c r="L56" s="5">
        <v>7438.5</v>
      </c>
      <c r="M56" s="5">
        <v>15405.4</v>
      </c>
      <c r="N56" s="5">
        <v>3447.1</v>
      </c>
      <c r="O56" s="5">
        <v>3356.2</v>
      </c>
      <c r="P56" s="5">
        <v>23529.4</v>
      </c>
      <c r="Q56" s="5">
        <v>15023.4</v>
      </c>
      <c r="R56" s="5">
        <v>1542.3</v>
      </c>
      <c r="S56" s="5">
        <v>11015</v>
      </c>
      <c r="T56" s="5">
        <v>1630.5</v>
      </c>
      <c r="U56" s="5">
        <v>2700.6</v>
      </c>
    </row>
    <row r="57" spans="1:21" ht="12.75" customHeight="1">
      <c r="A57" s="4" t="s">
        <v>143</v>
      </c>
      <c r="B57" s="16" t="s">
        <v>144</v>
      </c>
      <c r="C57" s="4"/>
      <c r="D57" s="5">
        <v>14.2</v>
      </c>
      <c r="E57" s="5">
        <v>17.6</v>
      </c>
      <c r="F57" s="5">
        <v>1074.5</v>
      </c>
      <c r="G57" s="5">
        <v>3787.1</v>
      </c>
      <c r="H57" s="5">
        <v>266.8</v>
      </c>
      <c r="I57" s="5">
        <v>360.3</v>
      </c>
      <c r="J57" s="5">
        <v>664.6</v>
      </c>
      <c r="K57" s="5">
        <v>2711.5</v>
      </c>
      <c r="L57" s="5">
        <v>210</v>
      </c>
      <c r="M57" s="5">
        <v>921.3</v>
      </c>
      <c r="N57" s="5">
        <v>23.7</v>
      </c>
      <c r="O57" s="5">
        <v>168.9</v>
      </c>
      <c r="P57" s="5">
        <v>2307</v>
      </c>
      <c r="Q57" s="5">
        <v>449.4</v>
      </c>
      <c r="R57" s="5">
        <v>312.1</v>
      </c>
      <c r="S57" s="5">
        <v>513.9</v>
      </c>
      <c r="T57" s="5">
        <v>860.1</v>
      </c>
      <c r="U57" s="5">
        <v>333.7</v>
      </c>
    </row>
    <row r="58" spans="1:21" s="52" customFormat="1" ht="78" customHeight="1">
      <c r="A58" s="25" t="s">
        <v>145</v>
      </c>
      <c r="B58" s="22" t="s">
        <v>146</v>
      </c>
      <c r="C58" s="51" t="s">
        <v>147</v>
      </c>
      <c r="D58" s="26">
        <v>136.3</v>
      </c>
      <c r="E58" s="26">
        <v>1260.3</v>
      </c>
      <c r="F58" s="26">
        <v>46320.3</v>
      </c>
      <c r="G58" s="26">
        <v>12269.1</v>
      </c>
      <c r="H58" s="26">
        <v>3761.9</v>
      </c>
      <c r="I58" s="26">
        <v>16963.7</v>
      </c>
      <c r="J58" s="26">
        <v>46905.1</v>
      </c>
      <c r="K58" s="26">
        <v>18637.8</v>
      </c>
      <c r="L58" s="26">
        <v>8143.3</v>
      </c>
      <c r="M58" s="26">
        <v>29182.3</v>
      </c>
      <c r="N58" s="26">
        <v>5170.1</v>
      </c>
      <c r="O58" s="26">
        <v>27537.1</v>
      </c>
      <c r="P58" s="26">
        <v>20618.6</v>
      </c>
      <c r="Q58" s="26">
        <v>15206.5</v>
      </c>
      <c r="R58" s="26">
        <v>1127.1</v>
      </c>
      <c r="S58" s="26">
        <v>23941.4</v>
      </c>
      <c r="T58" s="26">
        <v>2138.2</v>
      </c>
      <c r="U58" s="27">
        <v>2322.5</v>
      </c>
    </row>
    <row r="59" spans="1:21" s="31" customFormat="1" ht="12.75" customHeight="1">
      <c r="A59" s="53" t="s">
        <v>148</v>
      </c>
      <c r="B59" s="46"/>
      <c r="C59" s="46"/>
      <c r="D59" s="49">
        <f aca="true" t="shared" si="9" ref="D59:U59">D48-D54-D55-D56+D57</f>
        <v>136.29999999999984</v>
      </c>
      <c r="E59" s="49">
        <f t="shared" si="9"/>
        <v>1260.1999999999994</v>
      </c>
      <c r="F59" s="49">
        <f t="shared" si="9"/>
        <v>46320.30000000006</v>
      </c>
      <c r="G59" s="49">
        <f t="shared" si="9"/>
        <v>12268.800000000014</v>
      </c>
      <c r="H59" s="49">
        <f t="shared" si="9"/>
        <v>3761.7</v>
      </c>
      <c r="I59" s="49">
        <f t="shared" si="9"/>
        <v>16963.700000000015</v>
      </c>
      <c r="J59" s="49">
        <f t="shared" si="9"/>
        <v>46905.200000000026</v>
      </c>
      <c r="K59" s="49">
        <f t="shared" si="9"/>
        <v>18637.69999999999</v>
      </c>
      <c r="L59" s="49">
        <f t="shared" si="9"/>
        <v>8143.400000000003</v>
      </c>
      <c r="M59" s="49">
        <f t="shared" si="9"/>
        <v>29182.10000000001</v>
      </c>
      <c r="N59" s="49">
        <f t="shared" si="9"/>
        <v>5170.00000000001</v>
      </c>
      <c r="O59" s="49">
        <f t="shared" si="9"/>
        <v>27537.20000000001</v>
      </c>
      <c r="P59" s="49">
        <f t="shared" si="9"/>
        <v>20618.69999999999</v>
      </c>
      <c r="Q59" s="49">
        <f t="shared" si="9"/>
        <v>15206.500000000007</v>
      </c>
      <c r="R59" s="49">
        <f t="shared" si="9"/>
        <v>1127.0999999999995</v>
      </c>
      <c r="S59" s="49">
        <f t="shared" si="9"/>
        <v>23941.600000000006</v>
      </c>
      <c r="T59" s="49">
        <f t="shared" si="9"/>
        <v>2138.1999999999966</v>
      </c>
      <c r="U59" s="49">
        <f t="shared" si="9"/>
        <v>2322.4999999999995</v>
      </c>
    </row>
    <row r="60" spans="1:21" ht="12" customHeight="1" hidden="1">
      <c r="A60" s="21" t="s">
        <v>123</v>
      </c>
      <c r="B60" s="54"/>
      <c r="C60" s="54"/>
      <c r="D60" s="55">
        <v>8.8</v>
      </c>
      <c r="E60" s="55">
        <v>58.6</v>
      </c>
      <c r="F60" s="55">
        <v>8698.9</v>
      </c>
      <c r="G60" s="55">
        <v>1314.8</v>
      </c>
      <c r="H60" s="55">
        <v>601.3</v>
      </c>
      <c r="I60" s="55">
        <v>2048.2</v>
      </c>
      <c r="J60" s="55">
        <v>8177.7</v>
      </c>
      <c r="K60" s="55">
        <v>3411.3</v>
      </c>
      <c r="L60" s="55">
        <v>780.6</v>
      </c>
      <c r="M60" s="55">
        <v>2977.7</v>
      </c>
      <c r="N60" s="55">
        <v>7983.3</v>
      </c>
      <c r="O60" s="55">
        <v>1640.6</v>
      </c>
      <c r="P60" s="55">
        <v>11174</v>
      </c>
      <c r="Q60" s="55">
        <v>3342.4</v>
      </c>
      <c r="R60" s="55">
        <v>189.8</v>
      </c>
      <c r="S60" s="55">
        <v>1188.1</v>
      </c>
      <c r="T60" s="55">
        <v>413</v>
      </c>
      <c r="U60" s="55">
        <v>713.5</v>
      </c>
    </row>
    <row r="61" spans="1:21" ht="12" customHeight="1">
      <c r="A61" s="54" t="s">
        <v>149</v>
      </c>
      <c r="B61" s="54"/>
      <c r="C61" s="54"/>
      <c r="D61" s="55">
        <f>D66</f>
        <v>64.19999999999999</v>
      </c>
      <c r="E61" s="55">
        <f aca="true" t="shared" si="10" ref="E61:U61">E17+E19+E20+E31+E32+E38-E24-E25-E35-E36-E41-E42-E54-E55-E56+E57</f>
        <v>1260.2999999999988</v>
      </c>
      <c r="F61" s="55">
        <f t="shared" si="10"/>
        <v>46320.19999999997</v>
      </c>
      <c r="G61" s="55">
        <f t="shared" si="10"/>
        <v>12268.90000000002</v>
      </c>
      <c r="H61" s="55">
        <f t="shared" si="10"/>
        <v>3761.6000000000013</v>
      </c>
      <c r="I61" s="55">
        <f t="shared" si="10"/>
        <v>16963.60000000004</v>
      </c>
      <c r="J61" s="55">
        <f t="shared" si="10"/>
        <v>46905.10000000005</v>
      </c>
      <c r="K61" s="55">
        <f t="shared" si="10"/>
        <v>18637.70000000002</v>
      </c>
      <c r="L61" s="55">
        <f t="shared" si="10"/>
        <v>8143.4999999999945</v>
      </c>
      <c r="M61" s="55">
        <f t="shared" si="10"/>
        <v>29182.09999999998</v>
      </c>
      <c r="N61" s="55">
        <f t="shared" si="10"/>
        <v>5170.000000000017</v>
      </c>
      <c r="O61" s="55">
        <f t="shared" si="10"/>
        <v>27537.300000000003</v>
      </c>
      <c r="P61" s="55">
        <f t="shared" si="10"/>
        <v>20618.799999999996</v>
      </c>
      <c r="Q61" s="55">
        <f t="shared" si="10"/>
        <v>15206.599999999926</v>
      </c>
      <c r="R61" s="55">
        <f t="shared" si="10"/>
        <v>1127.1999999999998</v>
      </c>
      <c r="S61" s="55">
        <f t="shared" si="10"/>
        <v>23941.5</v>
      </c>
      <c r="T61" s="55">
        <f t="shared" si="10"/>
        <v>2138.099999999998</v>
      </c>
      <c r="U61" s="55">
        <f t="shared" si="10"/>
        <v>2322.3999999999974</v>
      </c>
    </row>
    <row r="62" spans="1:21" ht="26.25" customHeight="1">
      <c r="A62" s="24" t="s">
        <v>150</v>
      </c>
      <c r="B62" s="56" t="s">
        <v>151</v>
      </c>
      <c r="C62" s="4"/>
      <c r="D62" s="5">
        <v>25.7</v>
      </c>
      <c r="E62" s="5">
        <v>364</v>
      </c>
      <c r="F62" s="5">
        <v>23688.5</v>
      </c>
      <c r="G62" s="5">
        <v>4132.2</v>
      </c>
      <c r="H62" s="5">
        <v>1329.1</v>
      </c>
      <c r="I62" s="5">
        <v>6825.1</v>
      </c>
      <c r="J62" s="5">
        <v>24524.6</v>
      </c>
      <c r="K62" s="5">
        <v>5280.5</v>
      </c>
      <c r="L62" s="5">
        <v>1093</v>
      </c>
      <c r="M62" s="5">
        <v>6433.2</v>
      </c>
      <c r="N62" s="5">
        <v>1692.6</v>
      </c>
      <c r="O62" s="5">
        <v>3972.3</v>
      </c>
      <c r="P62" s="5">
        <v>20182.2</v>
      </c>
      <c r="Q62" s="5">
        <v>3574.1</v>
      </c>
      <c r="R62" s="5">
        <v>1565.6</v>
      </c>
      <c r="S62" s="5">
        <v>1686</v>
      </c>
      <c r="T62" s="5">
        <v>631.8</v>
      </c>
      <c r="U62" s="5">
        <v>531.2</v>
      </c>
    </row>
    <row r="63" spans="1:21" ht="12.75" customHeight="1">
      <c r="A63" s="4" t="s">
        <v>152</v>
      </c>
      <c r="B63" s="16" t="s">
        <v>153</v>
      </c>
      <c r="C63" s="4"/>
      <c r="D63" s="5">
        <v>85.4</v>
      </c>
      <c r="E63" s="5">
        <v>589.8</v>
      </c>
      <c r="F63" s="5">
        <v>21122.7</v>
      </c>
      <c r="G63" s="5">
        <v>6946.3</v>
      </c>
      <c r="H63" s="5">
        <v>2074.8</v>
      </c>
      <c r="I63" s="5">
        <v>4252.1</v>
      </c>
      <c r="J63" s="5">
        <v>12780.9</v>
      </c>
      <c r="K63" s="5">
        <v>9607.2</v>
      </c>
      <c r="L63" s="5">
        <v>3891.6</v>
      </c>
      <c r="M63" s="5">
        <v>13962.3</v>
      </c>
      <c r="N63" s="5">
        <v>1181.9</v>
      </c>
      <c r="O63" s="5">
        <v>11143.3</v>
      </c>
      <c r="P63" s="5">
        <v>5173</v>
      </c>
      <c r="Q63" s="5">
        <v>11470.3</v>
      </c>
      <c r="R63" s="5">
        <v>414.3</v>
      </c>
      <c r="S63" s="5">
        <v>1874.4</v>
      </c>
      <c r="T63" s="5">
        <v>971.7</v>
      </c>
      <c r="U63" s="5">
        <v>908.5</v>
      </c>
    </row>
    <row r="64" spans="1:21" ht="12.75" customHeight="1">
      <c r="A64" s="24" t="s">
        <v>154</v>
      </c>
      <c r="B64" s="16" t="s">
        <v>155</v>
      </c>
      <c r="C64" s="4"/>
      <c r="D64" s="5">
        <v>12.4</v>
      </c>
      <c r="E64" s="5">
        <v>302.3</v>
      </c>
      <c r="F64" s="5">
        <v>19836</v>
      </c>
      <c r="G64" s="5">
        <v>3680.6</v>
      </c>
      <c r="H64" s="5">
        <v>867.8</v>
      </c>
      <c r="I64" s="5">
        <v>6506.7</v>
      </c>
      <c r="J64" s="5">
        <v>23793.2</v>
      </c>
      <c r="K64" s="5">
        <v>3396.2</v>
      </c>
      <c r="L64" s="5">
        <v>853.9</v>
      </c>
      <c r="M64" s="5">
        <v>5620.8</v>
      </c>
      <c r="N64" s="5">
        <v>1607.2</v>
      </c>
      <c r="O64" s="5">
        <v>5177.7</v>
      </c>
      <c r="P64" s="5">
        <v>20685.6</v>
      </c>
      <c r="Q64" s="5">
        <v>3164.3</v>
      </c>
      <c r="R64" s="5">
        <v>158.3</v>
      </c>
      <c r="S64" s="5">
        <v>684</v>
      </c>
      <c r="T64" s="5">
        <v>293.8</v>
      </c>
      <c r="U64" s="5">
        <v>543.7</v>
      </c>
    </row>
    <row r="65" spans="1:21" ht="30.75" customHeight="1">
      <c r="A65" s="25" t="s">
        <v>76</v>
      </c>
      <c r="B65" s="22" t="s">
        <v>156</v>
      </c>
      <c r="C65" s="48" t="s">
        <v>157</v>
      </c>
      <c r="D65" s="26">
        <v>64.2</v>
      </c>
      <c r="E65" s="26">
        <v>732.1</v>
      </c>
      <c r="F65" s="26">
        <v>29050.2</v>
      </c>
      <c r="G65" s="26">
        <v>5774.3</v>
      </c>
      <c r="H65" s="26">
        <v>2148.4</v>
      </c>
      <c r="I65" s="26">
        <v>13030</v>
      </c>
      <c r="J65" s="26">
        <v>34855.5</v>
      </c>
      <c r="K65" s="26">
        <v>10915</v>
      </c>
      <c r="L65" s="26">
        <v>4490.8</v>
      </c>
      <c r="M65" s="26">
        <v>16032.5</v>
      </c>
      <c r="N65" s="26">
        <v>4073.6</v>
      </c>
      <c r="O65" s="26">
        <v>15188.4</v>
      </c>
      <c r="P65" s="26">
        <v>14942.2</v>
      </c>
      <c r="Q65" s="26">
        <v>4146</v>
      </c>
      <c r="R65" s="26">
        <v>2120.1</v>
      </c>
      <c r="S65" s="26">
        <v>23069</v>
      </c>
      <c r="T65" s="26">
        <v>1504.6</v>
      </c>
      <c r="U65" s="27">
        <v>1401.6</v>
      </c>
    </row>
    <row r="66" spans="1:21" ht="12.75" customHeight="1">
      <c r="A66" s="46" t="s">
        <v>148</v>
      </c>
      <c r="B66" s="57"/>
      <c r="C66" s="57"/>
      <c r="D66" s="50">
        <f aca="true" t="shared" si="11" ref="D66:U66">D58+D62-D63-D64</f>
        <v>64.19999999999999</v>
      </c>
      <c r="E66" s="50">
        <f t="shared" si="11"/>
        <v>732.2</v>
      </c>
      <c r="F66" s="50">
        <f t="shared" si="11"/>
        <v>29050.100000000006</v>
      </c>
      <c r="G66" s="50">
        <f t="shared" si="11"/>
        <v>5774.4</v>
      </c>
      <c r="H66" s="50">
        <f t="shared" si="11"/>
        <v>2148.3999999999996</v>
      </c>
      <c r="I66" s="50">
        <f t="shared" si="11"/>
        <v>13030.000000000004</v>
      </c>
      <c r="J66" s="50">
        <f t="shared" si="11"/>
        <v>34855.59999999999</v>
      </c>
      <c r="K66" s="50">
        <f t="shared" si="11"/>
        <v>10914.899999999998</v>
      </c>
      <c r="L66" s="50">
        <f t="shared" si="11"/>
        <v>4490.799999999999</v>
      </c>
      <c r="M66" s="50">
        <f t="shared" si="11"/>
        <v>16032.400000000001</v>
      </c>
      <c r="N66" s="50">
        <f t="shared" si="11"/>
        <v>4073.6000000000013</v>
      </c>
      <c r="O66" s="50">
        <f t="shared" si="11"/>
        <v>15188.399999999998</v>
      </c>
      <c r="P66" s="50">
        <f t="shared" si="11"/>
        <v>14942.200000000004</v>
      </c>
      <c r="Q66" s="50">
        <f t="shared" si="11"/>
        <v>4145.999999999999</v>
      </c>
      <c r="R66" s="50">
        <f t="shared" si="11"/>
        <v>2120.0999999999995</v>
      </c>
      <c r="S66" s="50">
        <f t="shared" si="11"/>
        <v>23069</v>
      </c>
      <c r="T66" s="50">
        <f t="shared" si="11"/>
        <v>1504.5</v>
      </c>
      <c r="U66" s="50">
        <f t="shared" si="11"/>
        <v>1401.4999999999998</v>
      </c>
    </row>
    <row r="67" spans="1:21" s="58" customFormat="1" ht="12.75" customHeight="1">
      <c r="A67" s="4" t="s">
        <v>158</v>
      </c>
      <c r="B67" s="4"/>
      <c r="C67" s="4"/>
      <c r="D67" s="5">
        <v>0</v>
      </c>
      <c r="E67" s="5">
        <v>26.3</v>
      </c>
      <c r="F67" s="5">
        <v>370.6</v>
      </c>
      <c r="G67" s="5">
        <v>57.3</v>
      </c>
      <c r="H67" s="5">
        <v>69.4</v>
      </c>
      <c r="I67" s="5">
        <v>1049.3</v>
      </c>
      <c r="J67" s="5">
        <v>384.5</v>
      </c>
      <c r="K67" s="5">
        <v>180.8</v>
      </c>
      <c r="L67" s="5" t="s">
        <v>79</v>
      </c>
      <c r="M67" s="5">
        <v>47.2</v>
      </c>
      <c r="N67" s="5">
        <v>252.2</v>
      </c>
      <c r="O67" s="5">
        <v>646.7</v>
      </c>
      <c r="P67" s="5">
        <v>1029.5</v>
      </c>
      <c r="Q67" s="5">
        <v>180.4</v>
      </c>
      <c r="R67" s="5">
        <v>4.1</v>
      </c>
      <c r="S67" s="5">
        <v>149.7</v>
      </c>
      <c r="T67" s="5">
        <v>23.8</v>
      </c>
      <c r="U67" s="5">
        <v>7.6</v>
      </c>
    </row>
    <row r="68" spans="1:21" s="58" customFormat="1" ht="12.75" customHeight="1">
      <c r="A68" s="4" t="s">
        <v>159</v>
      </c>
      <c r="B68" s="4"/>
      <c r="C68" s="4"/>
      <c r="D68" s="5">
        <v>0.1</v>
      </c>
      <c r="E68" s="5">
        <v>21.6</v>
      </c>
      <c r="F68" s="5">
        <v>179.4</v>
      </c>
      <c r="G68" s="5">
        <v>9.1</v>
      </c>
      <c r="H68" s="5">
        <v>11.8</v>
      </c>
      <c r="I68" s="5">
        <v>552.8</v>
      </c>
      <c r="J68" s="5">
        <v>344.5</v>
      </c>
      <c r="K68" s="5">
        <v>246.1</v>
      </c>
      <c r="L68" s="5">
        <v>67.8</v>
      </c>
      <c r="M68" s="5">
        <v>88.6</v>
      </c>
      <c r="N68" s="5">
        <v>64.5</v>
      </c>
      <c r="O68" s="5">
        <v>136.1</v>
      </c>
      <c r="P68" s="5">
        <v>308.6</v>
      </c>
      <c r="Q68" s="5">
        <v>60.2</v>
      </c>
      <c r="R68" s="5">
        <v>3</v>
      </c>
      <c r="S68" s="5">
        <v>121</v>
      </c>
      <c r="T68" s="5">
        <v>36.6</v>
      </c>
      <c r="U68" s="5">
        <v>7.2</v>
      </c>
    </row>
    <row r="69" spans="1:21" ht="12.75" customHeight="1">
      <c r="A69" s="4" t="s">
        <v>160</v>
      </c>
      <c r="B69" s="4" t="s">
        <v>161</v>
      </c>
      <c r="C69" s="4"/>
      <c r="D69" s="5">
        <v>0.7</v>
      </c>
      <c r="E69" s="5">
        <v>7373.6</v>
      </c>
      <c r="F69" s="5">
        <v>17711.6</v>
      </c>
      <c r="G69" s="5">
        <v>12289.5</v>
      </c>
      <c r="H69" s="5">
        <v>2159.6</v>
      </c>
      <c r="I69" s="5">
        <v>6072</v>
      </c>
      <c r="J69" s="5">
        <v>18566.1</v>
      </c>
      <c r="K69" s="5">
        <v>7405.8</v>
      </c>
      <c r="L69" s="5">
        <v>1461</v>
      </c>
      <c r="M69" s="5">
        <v>12210.8</v>
      </c>
      <c r="N69" s="5">
        <v>63061.6</v>
      </c>
      <c r="O69" s="5">
        <v>11458.4</v>
      </c>
      <c r="P69" s="5">
        <v>158165.3</v>
      </c>
      <c r="Q69" s="5">
        <v>17051.1</v>
      </c>
      <c r="R69" s="5">
        <v>95.8</v>
      </c>
      <c r="S69" s="5">
        <v>609.5</v>
      </c>
      <c r="T69" s="5">
        <v>262</v>
      </c>
      <c r="U69" s="5">
        <v>199.2</v>
      </c>
    </row>
    <row r="70" spans="1:21" ht="12.75" customHeight="1">
      <c r="A70" s="4" t="s">
        <v>162</v>
      </c>
      <c r="B70" s="4" t="s">
        <v>163</v>
      </c>
      <c r="C70" s="4"/>
      <c r="D70" s="5">
        <v>16.5</v>
      </c>
      <c r="E70" s="5">
        <v>675.9</v>
      </c>
      <c r="F70" s="5">
        <v>19318.4</v>
      </c>
      <c r="G70" s="5">
        <v>12272.1</v>
      </c>
      <c r="H70" s="5">
        <v>1538.4</v>
      </c>
      <c r="I70" s="5">
        <v>2988</v>
      </c>
      <c r="J70" s="5">
        <v>13300.4</v>
      </c>
      <c r="K70" s="5">
        <v>11983.3</v>
      </c>
      <c r="L70" s="5">
        <v>1564.6</v>
      </c>
      <c r="M70" s="5">
        <v>11025.5</v>
      </c>
      <c r="N70" s="5">
        <v>34973.6</v>
      </c>
      <c r="O70" s="5">
        <v>13977.5</v>
      </c>
      <c r="P70" s="5">
        <v>93230.3</v>
      </c>
      <c r="Q70" s="5">
        <v>12126.6</v>
      </c>
      <c r="R70" s="5">
        <v>115.6</v>
      </c>
      <c r="S70" s="5">
        <v>923.1</v>
      </c>
      <c r="T70" s="5">
        <v>266.8</v>
      </c>
      <c r="U70" s="5">
        <v>335.1</v>
      </c>
    </row>
    <row r="71" spans="1:21" s="45" customFormat="1" ht="46.5" customHeight="1">
      <c r="A71" s="21" t="s">
        <v>164</v>
      </c>
      <c r="B71" s="54"/>
      <c r="C71" s="59" t="s">
        <v>165</v>
      </c>
      <c r="D71" s="55">
        <f aca="true" t="shared" si="12" ref="D71:U71">D69-D70</f>
        <v>-15.8</v>
      </c>
      <c r="E71" s="55">
        <f t="shared" si="12"/>
        <v>6697.700000000001</v>
      </c>
      <c r="F71" s="55">
        <f t="shared" si="12"/>
        <v>-1606.800000000003</v>
      </c>
      <c r="G71" s="55">
        <f t="shared" si="12"/>
        <v>17.399999999999636</v>
      </c>
      <c r="H71" s="55">
        <f t="shared" si="12"/>
        <v>621.1999999999998</v>
      </c>
      <c r="I71" s="55">
        <f t="shared" si="12"/>
        <v>3084</v>
      </c>
      <c r="J71" s="55">
        <f t="shared" si="12"/>
        <v>5265.699999999999</v>
      </c>
      <c r="K71" s="55">
        <f t="shared" si="12"/>
        <v>-4577.499999999999</v>
      </c>
      <c r="L71" s="55">
        <f t="shared" si="12"/>
        <v>-103.59999999999991</v>
      </c>
      <c r="M71" s="55">
        <f t="shared" si="12"/>
        <v>1185.2999999999993</v>
      </c>
      <c r="N71" s="55">
        <f t="shared" si="12"/>
        <v>28088</v>
      </c>
      <c r="O71" s="55">
        <f t="shared" si="12"/>
        <v>-2519.1000000000004</v>
      </c>
      <c r="P71" s="55">
        <f t="shared" si="12"/>
        <v>64934.999999999985</v>
      </c>
      <c r="Q71" s="55">
        <f t="shared" si="12"/>
        <v>4924.499999999998</v>
      </c>
      <c r="R71" s="55">
        <f t="shared" si="12"/>
        <v>-19.799999999999997</v>
      </c>
      <c r="S71" s="55">
        <f t="shared" si="12"/>
        <v>-313.6</v>
      </c>
      <c r="T71" s="55">
        <f t="shared" si="12"/>
        <v>-4.800000000000011</v>
      </c>
      <c r="U71" s="55">
        <f t="shared" si="12"/>
        <v>-135.90000000000003</v>
      </c>
    </row>
    <row r="72" spans="1:21" ht="51" customHeight="1">
      <c r="A72" s="25" t="s">
        <v>166</v>
      </c>
      <c r="B72" s="60" t="s">
        <v>167</v>
      </c>
      <c r="C72" s="48" t="s">
        <v>168</v>
      </c>
      <c r="D72" s="26">
        <v>48.4</v>
      </c>
      <c r="E72" s="26">
        <v>7434.6</v>
      </c>
      <c r="F72" s="26">
        <v>27634.6</v>
      </c>
      <c r="G72" s="26">
        <v>5839.9</v>
      </c>
      <c r="H72" s="26">
        <v>2827.3</v>
      </c>
      <c r="I72" s="26">
        <v>16610.5</v>
      </c>
      <c r="J72" s="26">
        <v>40161.2</v>
      </c>
      <c r="K72" s="26">
        <v>6272.3</v>
      </c>
      <c r="L72" s="26">
        <v>4080.7</v>
      </c>
      <c r="M72" s="26">
        <v>17176.4</v>
      </c>
      <c r="N72" s="26">
        <v>32349.2</v>
      </c>
      <c r="O72" s="26">
        <v>13179.8</v>
      </c>
      <c r="P72" s="26">
        <v>80598</v>
      </c>
      <c r="Q72" s="26">
        <v>9190.7</v>
      </c>
      <c r="R72" s="26">
        <v>2101.4</v>
      </c>
      <c r="S72" s="26">
        <v>22784.2</v>
      </c>
      <c r="T72" s="26">
        <v>1487</v>
      </c>
      <c r="U72" s="27">
        <v>1266.1</v>
      </c>
    </row>
    <row r="73" spans="1:21" s="41" customFormat="1" ht="12.75" customHeight="1" hidden="1">
      <c r="A73" s="37" t="s">
        <v>169</v>
      </c>
      <c r="B73" s="38"/>
      <c r="D73" s="40">
        <f aca="true" t="shared" si="13" ref="D73:U73">D65+D69-D70</f>
        <v>48.400000000000006</v>
      </c>
      <c r="E73" s="40">
        <f t="shared" si="13"/>
        <v>7429.800000000001</v>
      </c>
      <c r="F73" s="40">
        <f t="shared" si="13"/>
        <v>27443.4</v>
      </c>
      <c r="G73" s="40">
        <f t="shared" si="13"/>
        <v>5791.699999999999</v>
      </c>
      <c r="H73" s="40">
        <f t="shared" si="13"/>
        <v>2769.6</v>
      </c>
      <c r="I73" s="40">
        <f t="shared" si="13"/>
        <v>16114</v>
      </c>
      <c r="J73" s="40">
        <f t="shared" si="13"/>
        <v>40121.2</v>
      </c>
      <c r="K73" s="40">
        <f t="shared" si="13"/>
        <v>6337.5</v>
      </c>
      <c r="L73" s="40">
        <f t="shared" si="13"/>
        <v>4387.200000000001</v>
      </c>
      <c r="M73" s="40">
        <f t="shared" si="13"/>
        <v>17217.8</v>
      </c>
      <c r="N73" s="40">
        <f t="shared" si="13"/>
        <v>32161.6</v>
      </c>
      <c r="O73" s="40">
        <f t="shared" si="13"/>
        <v>12669.3</v>
      </c>
      <c r="P73" s="40">
        <f t="shared" si="13"/>
        <v>79877.2</v>
      </c>
      <c r="Q73" s="40">
        <f t="shared" si="13"/>
        <v>9070.499999999998</v>
      </c>
      <c r="R73" s="40">
        <f t="shared" si="13"/>
        <v>2100.3</v>
      </c>
      <c r="S73" s="40">
        <f t="shared" si="13"/>
        <v>22755.4</v>
      </c>
      <c r="T73" s="40">
        <f t="shared" si="13"/>
        <v>1499.8</v>
      </c>
      <c r="U73" s="40">
        <f t="shared" si="13"/>
        <v>1265.6999999999998</v>
      </c>
    </row>
    <row r="74" spans="1:21" ht="12.75" customHeight="1" hidden="1">
      <c r="A74" s="25" t="s">
        <v>88</v>
      </c>
      <c r="B74" s="60"/>
      <c r="C74" s="60"/>
      <c r="D74" s="61">
        <v>75.6</v>
      </c>
      <c r="E74" s="61">
        <v>7474.1</v>
      </c>
      <c r="F74" s="61">
        <v>17840.9</v>
      </c>
      <c r="G74" s="61">
        <v>4382.6</v>
      </c>
      <c r="H74" s="61">
        <v>2741.3</v>
      </c>
      <c r="I74" s="61">
        <v>13833.2</v>
      </c>
      <c r="J74" s="61">
        <v>29134.2</v>
      </c>
      <c r="K74" s="61">
        <v>4206.6</v>
      </c>
      <c r="L74" s="61">
        <v>4229.8</v>
      </c>
      <c r="M74" s="61">
        <v>13158.5</v>
      </c>
      <c r="N74" s="61">
        <v>31825.3</v>
      </c>
      <c r="O74" s="61">
        <v>16742.5</v>
      </c>
      <c r="P74" s="61">
        <v>94253</v>
      </c>
      <c r="Q74" s="61">
        <v>19293.3</v>
      </c>
      <c r="R74" s="61">
        <v>2053.5</v>
      </c>
      <c r="S74" s="61">
        <v>22335</v>
      </c>
      <c r="T74" s="61">
        <v>1545.7</v>
      </c>
      <c r="U74" s="62">
        <v>1233.2</v>
      </c>
    </row>
    <row r="75" spans="1:21" ht="12.75" customHeight="1" hidden="1">
      <c r="A75" s="57" t="s">
        <v>170</v>
      </c>
      <c r="B75" s="57"/>
      <c r="C75" s="57"/>
      <c r="D75" s="63">
        <f aca="true" t="shared" si="14" ref="D75:U75">D58+D38-D63-D64</f>
        <v>47.30000000000002</v>
      </c>
      <c r="E75" s="63">
        <f t="shared" si="14"/>
        <v>426.7999999999999</v>
      </c>
      <c r="F75" s="63">
        <f t="shared" si="14"/>
        <v>14060.5</v>
      </c>
      <c r="G75" s="63">
        <f t="shared" si="14"/>
        <v>2956.9999999999995</v>
      </c>
      <c r="H75" s="63">
        <f t="shared" si="14"/>
        <v>1420.5999999999997</v>
      </c>
      <c r="I75" s="63">
        <f t="shared" si="14"/>
        <v>8253.100000000002</v>
      </c>
      <c r="J75" s="63">
        <f t="shared" si="14"/>
        <v>18508.699999999993</v>
      </c>
      <c r="K75" s="63">
        <f t="shared" si="14"/>
        <v>9045.699999999997</v>
      </c>
      <c r="L75" s="63">
        <f t="shared" si="14"/>
        <v>4178.4</v>
      </c>
      <c r="M75" s="63">
        <f t="shared" si="14"/>
        <v>12576.900000000001</v>
      </c>
      <c r="N75" s="63">
        <f t="shared" si="14"/>
        <v>10364.300000000001</v>
      </c>
      <c r="O75" s="63">
        <f t="shared" si="14"/>
        <v>12856.699999999997</v>
      </c>
      <c r="P75" s="63">
        <f t="shared" si="14"/>
        <v>5934</v>
      </c>
      <c r="Q75" s="63">
        <f t="shared" si="14"/>
        <v>3914.300000000002</v>
      </c>
      <c r="R75" s="63">
        <f t="shared" si="14"/>
        <v>744.3</v>
      </c>
      <c r="S75" s="63">
        <f t="shared" si="14"/>
        <v>22571.1</v>
      </c>
      <c r="T75" s="63">
        <f t="shared" si="14"/>
        <v>1285.6999999999998</v>
      </c>
      <c r="U75" s="63">
        <f t="shared" si="14"/>
        <v>1583.8</v>
      </c>
    </row>
    <row r="76" spans="1:21" ht="12.75" customHeight="1">
      <c r="A76" s="46" t="s">
        <v>148</v>
      </c>
      <c r="B76" s="57"/>
      <c r="C76" s="57"/>
      <c r="D76" s="50">
        <f aca="true" t="shared" si="15" ref="D76:U76">D65+D67-D68+D69-D70</f>
        <v>48.30000000000001</v>
      </c>
      <c r="E76" s="50">
        <f t="shared" si="15"/>
        <v>7434.500000000001</v>
      </c>
      <c r="F76" s="50">
        <f t="shared" si="15"/>
        <v>27634.6</v>
      </c>
      <c r="G76" s="50">
        <f t="shared" si="15"/>
        <v>5839.9</v>
      </c>
      <c r="H76" s="50">
        <f t="shared" si="15"/>
        <v>2827.2000000000003</v>
      </c>
      <c r="I76" s="50">
        <f t="shared" si="15"/>
        <v>16610.5</v>
      </c>
      <c r="J76" s="50">
        <f t="shared" si="15"/>
        <v>40161.2</v>
      </c>
      <c r="K76" s="50">
        <f t="shared" si="15"/>
        <v>6272.200000000001</v>
      </c>
      <c r="L76" s="50" t="e">
        <f t="shared" si="15"/>
        <v>#VALUE!</v>
      </c>
      <c r="M76" s="50">
        <f t="shared" si="15"/>
        <v>17176.4</v>
      </c>
      <c r="N76" s="50">
        <f t="shared" si="15"/>
        <v>32349.299999999996</v>
      </c>
      <c r="O76" s="50">
        <f t="shared" si="15"/>
        <v>13179.900000000001</v>
      </c>
      <c r="P76" s="50">
        <f t="shared" si="15"/>
        <v>80598.09999999999</v>
      </c>
      <c r="Q76" s="50">
        <f t="shared" si="15"/>
        <v>9190.699999999999</v>
      </c>
      <c r="R76" s="50">
        <f t="shared" si="15"/>
        <v>2101.4</v>
      </c>
      <c r="S76" s="50">
        <f t="shared" si="15"/>
        <v>22784.100000000002</v>
      </c>
      <c r="T76" s="50">
        <f t="shared" si="15"/>
        <v>1487</v>
      </c>
      <c r="U76" s="50">
        <f t="shared" si="15"/>
        <v>1266.1</v>
      </c>
    </row>
    <row r="77" spans="1:21" ht="12.75" customHeight="1">
      <c r="A77" s="4" t="s">
        <v>171</v>
      </c>
      <c r="B77" s="4"/>
      <c r="C77" s="4"/>
      <c r="D77" s="5">
        <v>94.7</v>
      </c>
      <c r="E77" s="5">
        <v>1364.5</v>
      </c>
      <c r="F77" s="5">
        <v>22872.2</v>
      </c>
      <c r="G77" s="5">
        <v>6205.2</v>
      </c>
      <c r="H77" s="5">
        <v>1424.6</v>
      </c>
      <c r="I77" s="5">
        <v>3709.7</v>
      </c>
      <c r="J77" s="5">
        <v>18870.5</v>
      </c>
      <c r="K77" s="5">
        <v>9155.7</v>
      </c>
      <c r="L77" s="5">
        <v>4228.8</v>
      </c>
      <c r="M77" s="5">
        <v>8066.3</v>
      </c>
      <c r="N77" s="5">
        <v>23055.3</v>
      </c>
      <c r="O77" s="5">
        <v>19280.1</v>
      </c>
      <c r="P77" s="5">
        <v>72609.6</v>
      </c>
      <c r="Q77" s="5">
        <v>24773</v>
      </c>
      <c r="R77" s="5">
        <v>339.2</v>
      </c>
      <c r="S77" s="5">
        <v>1314.9</v>
      </c>
      <c r="T77" s="5">
        <v>762.2</v>
      </c>
      <c r="U77" s="5">
        <v>929.2</v>
      </c>
    </row>
    <row r="78" spans="1:21" ht="12.75" customHeight="1">
      <c r="A78" s="4" t="s">
        <v>172</v>
      </c>
      <c r="B78" s="4"/>
      <c r="C78" s="4"/>
      <c r="D78" s="5">
        <v>57.4</v>
      </c>
      <c r="E78" s="5">
        <v>640.2</v>
      </c>
      <c r="F78" s="5">
        <v>22334</v>
      </c>
      <c r="G78" s="5">
        <v>6729.8</v>
      </c>
      <c r="H78" s="5">
        <v>842</v>
      </c>
      <c r="I78" s="5">
        <v>3053.9</v>
      </c>
      <c r="J78" s="5">
        <v>17631.6</v>
      </c>
      <c r="K78" s="5">
        <v>8449.8</v>
      </c>
      <c r="L78" s="5">
        <v>3007.4</v>
      </c>
      <c r="M78" s="5">
        <v>8521.1</v>
      </c>
      <c r="N78" s="5">
        <v>23998.1</v>
      </c>
      <c r="O78" s="5">
        <v>12736.5</v>
      </c>
      <c r="P78" s="5">
        <v>58217.2</v>
      </c>
      <c r="Q78" s="5">
        <v>15041.6</v>
      </c>
      <c r="R78" s="5">
        <v>219.8</v>
      </c>
      <c r="S78" s="5">
        <v>958.6</v>
      </c>
      <c r="T78" s="5">
        <v>413.9</v>
      </c>
      <c r="U78" s="5">
        <v>692.1</v>
      </c>
    </row>
    <row r="79" spans="1:21" s="68" customFormat="1" ht="12.75" customHeight="1">
      <c r="A79" s="64" t="s">
        <v>173</v>
      </c>
      <c r="B79" s="65"/>
      <c r="C79" s="66" t="b">
        <f>FALSE</f>
        <v>0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12.75" customHeight="1">
      <c r="A80" s="4" t="s">
        <v>174</v>
      </c>
      <c r="B80" s="4"/>
      <c r="C80" s="4"/>
      <c r="D80" s="5">
        <v>0.2</v>
      </c>
      <c r="E80" s="5">
        <v>18.8</v>
      </c>
      <c r="F80" s="5">
        <v>2388.9</v>
      </c>
      <c r="G80" s="5">
        <v>45.8</v>
      </c>
      <c r="H80" s="5">
        <v>94.3</v>
      </c>
      <c r="I80" s="5">
        <v>413.2</v>
      </c>
      <c r="J80" s="5">
        <v>1835.4</v>
      </c>
      <c r="K80" s="5">
        <v>331.2</v>
      </c>
      <c r="L80" s="5">
        <v>82.1</v>
      </c>
      <c r="M80" s="5">
        <v>711</v>
      </c>
      <c r="N80" s="5">
        <v>135.5</v>
      </c>
      <c r="O80" s="5">
        <v>78.1</v>
      </c>
      <c r="P80" s="5">
        <v>590.4</v>
      </c>
      <c r="Q80" s="5">
        <v>264.2</v>
      </c>
      <c r="R80" s="5">
        <v>14.2</v>
      </c>
      <c r="S80" s="5">
        <v>89</v>
      </c>
      <c r="T80" s="5">
        <v>45.9</v>
      </c>
      <c r="U80" s="5">
        <v>34.8</v>
      </c>
    </row>
    <row r="81" spans="1:21" ht="12.75" customHeight="1">
      <c r="A81" s="4" t="s">
        <v>175</v>
      </c>
      <c r="B81" s="4"/>
      <c r="C81" s="4"/>
      <c r="D81" s="5">
        <v>9.9</v>
      </c>
      <c r="E81" s="5">
        <v>666</v>
      </c>
      <c r="F81" s="5">
        <v>7943.1</v>
      </c>
      <c r="G81" s="5">
        <v>886.8</v>
      </c>
      <c r="H81" s="5">
        <v>574.2</v>
      </c>
      <c r="I81" s="5">
        <v>3019.8</v>
      </c>
      <c r="J81" s="5">
        <v>10430.5</v>
      </c>
      <c r="K81" s="5">
        <v>2440.5</v>
      </c>
      <c r="L81" s="5">
        <v>990.3</v>
      </c>
      <c r="M81" s="5">
        <v>2852.2</v>
      </c>
      <c r="N81" s="5">
        <v>-554.3</v>
      </c>
      <c r="O81" s="5">
        <v>2902.9</v>
      </c>
      <c r="P81" s="5">
        <v>147</v>
      </c>
      <c r="Q81" s="5">
        <v>-635.4</v>
      </c>
      <c r="R81" s="5">
        <v>153.2</v>
      </c>
      <c r="S81" s="5">
        <v>716.5</v>
      </c>
      <c r="T81" s="5">
        <v>243.7</v>
      </c>
      <c r="U81" s="5">
        <v>235.3</v>
      </c>
    </row>
    <row r="82" spans="1:21" s="72" customFormat="1" ht="12.75" customHeight="1">
      <c r="A82" s="69" t="s">
        <v>176</v>
      </c>
      <c r="B82" s="70"/>
      <c r="C82" s="70"/>
      <c r="D82" s="71">
        <f aca="true" t="shared" si="16" ref="D82:U82">D72+D77-D78-D80-D81</f>
        <v>75.59999999999998</v>
      </c>
      <c r="E82" s="71">
        <f t="shared" si="16"/>
        <v>7474.1</v>
      </c>
      <c r="F82" s="71">
        <f t="shared" si="16"/>
        <v>17840.800000000003</v>
      </c>
      <c r="G82" s="71">
        <f t="shared" si="16"/>
        <v>4382.699999999998</v>
      </c>
      <c r="H82" s="71">
        <f t="shared" si="16"/>
        <v>2741.3999999999996</v>
      </c>
      <c r="I82" s="71">
        <f t="shared" si="16"/>
        <v>13833.3</v>
      </c>
      <c r="J82" s="71">
        <f t="shared" si="16"/>
        <v>29134.199999999997</v>
      </c>
      <c r="K82" s="71">
        <f t="shared" si="16"/>
        <v>4206.500000000001</v>
      </c>
      <c r="L82" s="71">
        <f t="shared" si="16"/>
        <v>4229.7</v>
      </c>
      <c r="M82" s="71">
        <f t="shared" si="16"/>
        <v>13158.399999999998</v>
      </c>
      <c r="N82" s="71">
        <f t="shared" si="16"/>
        <v>31825.2</v>
      </c>
      <c r="O82" s="71">
        <f t="shared" si="16"/>
        <v>16742.399999999998</v>
      </c>
      <c r="P82" s="71">
        <f t="shared" si="16"/>
        <v>94253.00000000001</v>
      </c>
      <c r="Q82" s="71">
        <f t="shared" si="16"/>
        <v>19293.3</v>
      </c>
      <c r="R82" s="71">
        <f t="shared" si="16"/>
        <v>2053.4</v>
      </c>
      <c r="S82" s="71">
        <f t="shared" si="16"/>
        <v>22335.000000000004</v>
      </c>
      <c r="T82" s="71">
        <f t="shared" si="16"/>
        <v>1545.6999999999996</v>
      </c>
      <c r="U82" s="71">
        <f t="shared" si="16"/>
        <v>1233.1000000000004</v>
      </c>
    </row>
    <row r="83" spans="1:21" s="76" customFormat="1" ht="12.75" customHeight="1">
      <c r="A83" s="73"/>
      <c r="B83" s="73"/>
      <c r="C83" s="73"/>
      <c r="D83" s="74">
        <v>75.6</v>
      </c>
      <c r="E83" s="74">
        <v>7474.1</v>
      </c>
      <c r="F83" s="74">
        <v>17840.9</v>
      </c>
      <c r="G83" s="74">
        <v>4382.6</v>
      </c>
      <c r="H83" s="74">
        <v>2741.3</v>
      </c>
      <c r="I83" s="74">
        <v>13833.2</v>
      </c>
      <c r="J83" s="74">
        <v>29134.2</v>
      </c>
      <c r="K83" s="74">
        <v>4206.6</v>
      </c>
      <c r="L83" s="74">
        <v>4229.8</v>
      </c>
      <c r="M83" s="74">
        <v>13158.5</v>
      </c>
      <c r="N83" s="74">
        <v>31825.3</v>
      </c>
      <c r="O83" s="74">
        <v>16742.5</v>
      </c>
      <c r="P83" s="74">
        <v>94253</v>
      </c>
      <c r="Q83" s="74">
        <v>19293.3</v>
      </c>
      <c r="R83" s="74">
        <v>2053.5</v>
      </c>
      <c r="S83" s="74">
        <v>22335</v>
      </c>
      <c r="T83" s="74">
        <v>1545.7</v>
      </c>
      <c r="U83" s="75">
        <v>1233.2</v>
      </c>
    </row>
    <row r="84" spans="1:21" s="45" customFormat="1" ht="12.75" customHeight="1">
      <c r="A84" s="77" t="s">
        <v>177</v>
      </c>
      <c r="B84" s="46"/>
      <c r="C84" s="46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s="76" customFormat="1" ht="12.75" customHeight="1">
      <c r="A85" s="79"/>
      <c r="B85" s="73"/>
      <c r="C85" s="7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s="45" customFormat="1" ht="12.75" customHeight="1">
      <c r="A86" s="81" t="s">
        <v>178</v>
      </c>
      <c r="B86" s="46"/>
      <c r="C86" s="46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s="82" customFormat="1" ht="12.75" customHeight="1">
      <c r="A87" s="79"/>
      <c r="B87" s="73"/>
      <c r="C87" s="7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s="82" customFormat="1" ht="12.75" customHeight="1">
      <c r="A88" s="79"/>
      <c r="B88" s="73"/>
      <c r="C88" s="7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s="76" customFormat="1" ht="12.75" customHeight="1">
      <c r="A89" s="79"/>
      <c r="B89" s="73"/>
      <c r="C89" s="73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2.75" customHeight="1">
      <c r="A90" s="4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 customHeight="1">
      <c r="A91" s="4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 customHeight="1">
      <c r="A92" s="4" t="s">
        <v>81</v>
      </c>
      <c r="B92" s="4"/>
      <c r="C92" s="4"/>
      <c r="D92" s="5">
        <v>11</v>
      </c>
      <c r="E92" s="5">
        <v>383.8</v>
      </c>
      <c r="F92" s="5">
        <v>6280.1</v>
      </c>
      <c r="G92" s="5">
        <v>4727</v>
      </c>
      <c r="H92" s="5">
        <v>742.6</v>
      </c>
      <c r="I92" s="5">
        <v>1534.2</v>
      </c>
      <c r="J92" s="5">
        <v>6686.3</v>
      </c>
      <c r="K92" s="5">
        <v>7733.1</v>
      </c>
      <c r="L92" s="5">
        <v>845.4</v>
      </c>
      <c r="M92" s="5">
        <v>4955.7</v>
      </c>
      <c r="N92" s="5">
        <v>11103.1</v>
      </c>
      <c r="O92" s="5">
        <v>9873.5</v>
      </c>
      <c r="P92" s="5">
        <v>35682</v>
      </c>
      <c r="Q92" s="5">
        <v>4867.8</v>
      </c>
      <c r="R92" s="5">
        <v>54.6</v>
      </c>
      <c r="S92" s="5">
        <v>506.1</v>
      </c>
      <c r="T92" s="5">
        <v>134.6</v>
      </c>
      <c r="U92" s="5">
        <v>108.7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38.7109375" style="7" customWidth="1"/>
    <col min="2" max="3" width="11.00390625" style="7" hidden="1" customWidth="1"/>
    <col min="4" max="4" width="11.7109375" style="0" customWidth="1"/>
    <col min="5" max="21" width="11.00390625" style="0" customWidth="1"/>
    <col min="22" max="16384" width="11.57421875" style="83" customWidth="1"/>
  </cols>
  <sheetData>
    <row r="1" spans="1:3" ht="12.75" customHeight="1">
      <c r="A1" s="1" t="s">
        <v>0</v>
      </c>
      <c r="B1" s="1"/>
      <c r="C1" s="1"/>
    </row>
    <row r="2" spans="1:23" ht="12.75" customHeight="1">
      <c r="A2" s="2"/>
      <c r="B2" s="2"/>
      <c r="C2" s="2"/>
      <c r="W2" s="84"/>
    </row>
    <row r="3" spans="1:3" ht="12.75" customHeight="1">
      <c r="A3" s="2" t="s">
        <v>1</v>
      </c>
      <c r="B3" s="2"/>
      <c r="C3" s="2"/>
    </row>
    <row r="4" spans="1:3" ht="12.75" customHeight="1">
      <c r="A4" s="2" t="s">
        <v>5</v>
      </c>
      <c r="B4" s="2"/>
      <c r="C4" s="2"/>
    </row>
    <row r="5" spans="1:3" ht="12.75" customHeight="1">
      <c r="A5" s="3" t="s">
        <v>6</v>
      </c>
      <c r="B5" s="3"/>
      <c r="C5" s="3"/>
    </row>
    <row r="6" spans="1:3" ht="12.75" customHeight="1">
      <c r="A6" s="2"/>
      <c r="B6" s="2"/>
      <c r="C6" s="2"/>
    </row>
    <row r="7" spans="1:3" ht="12.75" customHeight="1">
      <c r="A7" s="2" t="s">
        <v>7</v>
      </c>
      <c r="B7" s="2"/>
      <c r="C7" s="2"/>
    </row>
    <row r="9" spans="1:21" ht="12.75" customHeight="1">
      <c r="A9" s="85" t="s">
        <v>8</v>
      </c>
      <c r="B9" s="86"/>
      <c r="C9" s="86"/>
      <c r="D9" s="87" t="s">
        <v>9</v>
      </c>
      <c r="E9" s="87" t="s">
        <v>10</v>
      </c>
      <c r="F9" s="87" t="s">
        <v>11</v>
      </c>
      <c r="G9" s="87" t="s">
        <v>12</v>
      </c>
      <c r="H9" s="87" t="s">
        <v>13</v>
      </c>
      <c r="I9" s="87" t="s">
        <v>14</v>
      </c>
      <c r="J9" s="87" t="s">
        <v>15</v>
      </c>
      <c r="K9" s="87" t="s">
        <v>16</v>
      </c>
      <c r="L9" s="87" t="s">
        <v>17</v>
      </c>
      <c r="M9" s="87" t="s">
        <v>18</v>
      </c>
      <c r="N9" s="87" t="s">
        <v>19</v>
      </c>
      <c r="O9" s="87" t="s">
        <v>20</v>
      </c>
      <c r="P9" s="87" t="s">
        <v>21</v>
      </c>
      <c r="Q9" s="87" t="s">
        <v>22</v>
      </c>
      <c r="R9" s="87" t="s">
        <v>23</v>
      </c>
      <c r="S9" s="87" t="s">
        <v>24</v>
      </c>
      <c r="T9" s="87" t="s">
        <v>25</v>
      </c>
      <c r="U9" s="88" t="s">
        <v>26</v>
      </c>
    </row>
    <row r="10" spans="1:21" s="92" customFormat="1" ht="105" customHeight="1">
      <c r="A10" s="89" t="s">
        <v>27</v>
      </c>
      <c r="B10" s="90"/>
      <c r="C10" s="90"/>
      <c r="D10" s="90" t="s">
        <v>28</v>
      </c>
      <c r="E10" s="90" t="s">
        <v>29</v>
      </c>
      <c r="F10" s="90" t="s">
        <v>30</v>
      </c>
      <c r="G10" s="90" t="s">
        <v>31</v>
      </c>
      <c r="H10" s="90" t="s">
        <v>32</v>
      </c>
      <c r="I10" s="90" t="s">
        <v>33</v>
      </c>
      <c r="J10" s="90" t="s">
        <v>34</v>
      </c>
      <c r="K10" s="90" t="s">
        <v>35</v>
      </c>
      <c r="L10" s="90" t="s">
        <v>36</v>
      </c>
      <c r="M10" s="90" t="s">
        <v>37</v>
      </c>
      <c r="N10" s="90" t="s">
        <v>38</v>
      </c>
      <c r="O10" s="90" t="s">
        <v>39</v>
      </c>
      <c r="P10" s="90" t="s">
        <v>40</v>
      </c>
      <c r="Q10" s="90" t="s">
        <v>41</v>
      </c>
      <c r="R10" s="90" t="s">
        <v>42</v>
      </c>
      <c r="S10" s="90" t="s">
        <v>43</v>
      </c>
      <c r="T10" s="90" t="s">
        <v>44</v>
      </c>
      <c r="U10" s="91" t="s">
        <v>45</v>
      </c>
    </row>
    <row r="11" spans="1:21" ht="12.75" customHeight="1">
      <c r="A11" s="93"/>
      <c r="B11" s="94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</row>
    <row r="12" spans="1:21" ht="12.75" customHeight="1">
      <c r="A12" s="8" t="s">
        <v>46</v>
      </c>
      <c r="B12" s="9"/>
      <c r="C12" s="9"/>
      <c r="D12" s="10">
        <v>5363</v>
      </c>
      <c r="E12" s="10">
        <v>1792</v>
      </c>
      <c r="F12" s="10">
        <v>206998</v>
      </c>
      <c r="G12" s="10">
        <v>16776</v>
      </c>
      <c r="H12" s="10">
        <v>11659</v>
      </c>
      <c r="I12" s="10">
        <v>464125</v>
      </c>
      <c r="J12" s="10">
        <v>682805</v>
      </c>
      <c r="K12" s="10">
        <v>93230</v>
      </c>
      <c r="L12" s="10">
        <v>245917</v>
      </c>
      <c r="M12" s="10">
        <v>108546</v>
      </c>
      <c r="N12" s="10">
        <v>71697</v>
      </c>
      <c r="O12" s="10">
        <v>153755</v>
      </c>
      <c r="P12" s="10">
        <v>414601</v>
      </c>
      <c r="Q12" s="10">
        <v>167226</v>
      </c>
      <c r="R12" s="10">
        <v>84208</v>
      </c>
      <c r="S12" s="10">
        <v>379437</v>
      </c>
      <c r="T12" s="10">
        <v>75675</v>
      </c>
      <c r="U12" s="11">
        <v>195657</v>
      </c>
    </row>
    <row r="13" spans="1:21" ht="12.75" customHeight="1">
      <c r="A13" s="12" t="s">
        <v>91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7"/>
    </row>
    <row r="14" spans="1:21" ht="12.75" customHeight="1">
      <c r="A14" s="8" t="s">
        <v>47</v>
      </c>
      <c r="B14" s="98" t="s">
        <v>92</v>
      </c>
      <c r="C14" s="98"/>
      <c r="D14" s="10">
        <v>190.1</v>
      </c>
      <c r="E14" s="10">
        <v>488.4</v>
      </c>
      <c r="F14" s="10">
        <v>130268.7</v>
      </c>
      <c r="G14" s="10">
        <v>27.7</v>
      </c>
      <c r="H14" s="10">
        <v>532.2</v>
      </c>
      <c r="I14" s="10">
        <v>2963.7</v>
      </c>
      <c r="J14" s="10">
        <v>1314603.2</v>
      </c>
      <c r="K14" s="10">
        <v>2750.9</v>
      </c>
      <c r="L14" s="10">
        <v>1661.3</v>
      </c>
      <c r="M14" s="10">
        <v>8669.2</v>
      </c>
      <c r="N14" s="10">
        <v>4345.3</v>
      </c>
      <c r="O14" s="10">
        <v>1139.7</v>
      </c>
      <c r="P14" s="10">
        <v>4756.4</v>
      </c>
      <c r="Q14" s="10">
        <v>4173.4</v>
      </c>
      <c r="R14" s="10">
        <v>204.9</v>
      </c>
      <c r="S14" s="10">
        <v>417.4</v>
      </c>
      <c r="T14" s="10">
        <v>891.9</v>
      </c>
      <c r="U14" s="11">
        <v>4848.1</v>
      </c>
    </row>
    <row r="15" spans="1:21" s="104" customFormat="1" ht="12.75" customHeight="1">
      <c r="A15" s="99" t="s">
        <v>179</v>
      </c>
      <c r="B15" s="100"/>
      <c r="C15" s="101" t="s">
        <v>94</v>
      </c>
      <c r="D15" s="102">
        <v>1494.8</v>
      </c>
      <c r="E15" s="102">
        <v>7572.4</v>
      </c>
      <c r="F15" s="102">
        <v>769690.1</v>
      </c>
      <c r="G15" s="102">
        <v>110588.5</v>
      </c>
      <c r="H15" s="102">
        <v>37431.4</v>
      </c>
      <c r="I15" s="102">
        <v>269113.8</v>
      </c>
      <c r="J15" s="102">
        <v>76900</v>
      </c>
      <c r="K15" s="102">
        <v>196273.3</v>
      </c>
      <c r="L15" s="102">
        <v>83155.6</v>
      </c>
      <c r="M15" s="102">
        <v>172671.7</v>
      </c>
      <c r="N15" s="102">
        <v>33707.4</v>
      </c>
      <c r="O15" s="102">
        <v>76943</v>
      </c>
      <c r="P15" s="102">
        <v>214027.1</v>
      </c>
      <c r="Q15" s="102">
        <v>134784.7</v>
      </c>
      <c r="R15" s="102">
        <v>12332.4</v>
      </c>
      <c r="S15" s="102">
        <v>77249.9</v>
      </c>
      <c r="T15" s="102">
        <v>28004.6</v>
      </c>
      <c r="U15" s="103">
        <v>20465.2</v>
      </c>
    </row>
    <row r="16" spans="1:21" s="20" customFormat="1" ht="12.75" customHeight="1">
      <c r="A16" s="93" t="s">
        <v>95</v>
      </c>
      <c r="B16" s="16" t="s">
        <v>96</v>
      </c>
      <c r="C16" s="16"/>
      <c r="D16" s="95">
        <v>1418.7</v>
      </c>
      <c r="E16" s="95">
        <v>6559.4</v>
      </c>
      <c r="F16" s="95">
        <v>730971.5</v>
      </c>
      <c r="G16" s="95">
        <v>108514.6</v>
      </c>
      <c r="H16" s="95">
        <v>35180.5</v>
      </c>
      <c r="I16" s="95">
        <v>258719.3</v>
      </c>
      <c r="J16" s="95">
        <v>15720</v>
      </c>
      <c r="K16" s="95">
        <v>1329.2</v>
      </c>
      <c r="L16" s="95">
        <v>1147.9</v>
      </c>
      <c r="M16" s="95">
        <v>243.9</v>
      </c>
      <c r="N16" s="95">
        <v>0.1</v>
      </c>
      <c r="O16" s="95">
        <v>2251.1</v>
      </c>
      <c r="P16" s="95">
        <v>1390.9</v>
      </c>
      <c r="Q16" s="95">
        <v>441.9</v>
      </c>
      <c r="R16" s="95">
        <v>0.9</v>
      </c>
      <c r="S16" s="95">
        <v>0.5</v>
      </c>
      <c r="T16" s="95">
        <v>30.8</v>
      </c>
      <c r="U16" s="96">
        <v>242.1</v>
      </c>
    </row>
    <row r="17" spans="1:21" s="20" customFormat="1" ht="12.75" customHeight="1">
      <c r="A17" s="93" t="s">
        <v>97</v>
      </c>
      <c r="B17" s="16" t="s">
        <v>98</v>
      </c>
      <c r="C17" s="16"/>
      <c r="D17" s="95">
        <v>76.1</v>
      </c>
      <c r="E17" s="95">
        <v>1013</v>
      </c>
      <c r="F17" s="95">
        <v>38718.6</v>
      </c>
      <c r="G17" s="95">
        <v>2073.9</v>
      </c>
      <c r="H17" s="95">
        <v>2250.9</v>
      </c>
      <c r="I17" s="95">
        <v>10394.5</v>
      </c>
      <c r="J17" s="95">
        <v>61180</v>
      </c>
      <c r="K17" s="95">
        <v>194944.1</v>
      </c>
      <c r="L17" s="95">
        <v>82007.7</v>
      </c>
      <c r="M17" s="95">
        <v>172427.8</v>
      </c>
      <c r="N17" s="95">
        <v>33707.3</v>
      </c>
      <c r="O17" s="95">
        <v>74691.9</v>
      </c>
      <c r="P17" s="95">
        <v>212636.2</v>
      </c>
      <c r="Q17" s="95">
        <v>134342.8</v>
      </c>
      <c r="R17" s="95">
        <v>12331.5</v>
      </c>
      <c r="S17" s="95">
        <v>77249.4</v>
      </c>
      <c r="T17" s="95">
        <v>27973.8</v>
      </c>
      <c r="U17" s="96">
        <v>20223.1</v>
      </c>
    </row>
    <row r="18" spans="1:22" ht="12.75" customHeight="1">
      <c r="A18" s="105" t="s">
        <v>180</v>
      </c>
      <c r="B18" s="106" t="s">
        <v>100</v>
      </c>
      <c r="C18" s="106" t="s">
        <v>101</v>
      </c>
      <c r="D18" s="107">
        <v>1684.9</v>
      </c>
      <c r="E18" s="107">
        <v>8060.7</v>
      </c>
      <c r="F18" s="107">
        <v>899958.9</v>
      </c>
      <c r="G18" s="107">
        <v>110616.2</v>
      </c>
      <c r="H18" s="107">
        <v>37963.7</v>
      </c>
      <c r="I18" s="107">
        <v>272077.5</v>
      </c>
      <c r="J18" s="107">
        <v>1391503.2</v>
      </c>
      <c r="K18" s="107">
        <v>199024.2</v>
      </c>
      <c r="L18" s="107">
        <v>84816.9</v>
      </c>
      <c r="M18" s="107">
        <v>181340.9</v>
      </c>
      <c r="N18" s="107">
        <v>38052.7</v>
      </c>
      <c r="O18" s="107">
        <v>78082.7</v>
      </c>
      <c r="P18" s="107">
        <v>218783.5</v>
      </c>
      <c r="Q18" s="107">
        <v>138958</v>
      </c>
      <c r="R18" s="107">
        <v>12537.3</v>
      </c>
      <c r="S18" s="107">
        <v>77667.3</v>
      </c>
      <c r="T18" s="107">
        <v>28896.4</v>
      </c>
      <c r="U18" s="108">
        <v>25313.3</v>
      </c>
      <c r="V18" s="109"/>
    </row>
    <row r="19" spans="1:22" ht="12.75" customHeight="1">
      <c r="A19" s="110"/>
      <c r="B19" s="111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109"/>
    </row>
    <row r="20" spans="1:21" ht="12.75" customHeight="1">
      <c r="A20" s="93" t="s">
        <v>47</v>
      </c>
      <c r="B20" s="16" t="s">
        <v>92</v>
      </c>
      <c r="C20" s="94"/>
      <c r="D20" s="95">
        <v>190.1</v>
      </c>
      <c r="E20" s="95">
        <v>488.4</v>
      </c>
      <c r="F20" s="95">
        <v>130268.7</v>
      </c>
      <c r="G20" s="95">
        <v>27.7</v>
      </c>
      <c r="H20" s="95">
        <v>532.2</v>
      </c>
      <c r="I20" s="95">
        <v>2963.7</v>
      </c>
      <c r="J20" s="95">
        <v>1314603.2</v>
      </c>
      <c r="K20" s="95">
        <v>2750.9</v>
      </c>
      <c r="L20" s="95">
        <v>1661.3</v>
      </c>
      <c r="M20" s="95">
        <v>8669.2</v>
      </c>
      <c r="N20" s="95">
        <v>4345.3</v>
      </c>
      <c r="O20" s="95">
        <v>1139.7</v>
      </c>
      <c r="P20" s="95">
        <v>4756.4</v>
      </c>
      <c r="Q20" s="95">
        <v>4173.4</v>
      </c>
      <c r="R20" s="95">
        <v>204.9</v>
      </c>
      <c r="S20" s="95">
        <v>417.4</v>
      </c>
      <c r="T20" s="95">
        <v>891.9</v>
      </c>
      <c r="U20" s="96">
        <v>4848.1</v>
      </c>
    </row>
    <row r="21" spans="1:21" ht="26.25" customHeight="1">
      <c r="A21" s="93" t="s">
        <v>181</v>
      </c>
      <c r="B21" s="16" t="s">
        <v>103</v>
      </c>
      <c r="C21" s="94"/>
      <c r="D21" s="95">
        <v>160</v>
      </c>
      <c r="E21" s="95">
        <v>249.4</v>
      </c>
      <c r="F21" s="95">
        <v>89780.1</v>
      </c>
      <c r="G21" s="95">
        <v>22.4</v>
      </c>
      <c r="H21" s="95">
        <v>428.3</v>
      </c>
      <c r="I21" s="95">
        <v>1934.5</v>
      </c>
      <c r="J21" s="95">
        <v>1024339.7</v>
      </c>
      <c r="K21" s="95">
        <v>2437</v>
      </c>
      <c r="L21" s="95">
        <v>1218.8</v>
      </c>
      <c r="M21" s="95">
        <v>6858.3</v>
      </c>
      <c r="N21" s="95">
        <v>4120.1</v>
      </c>
      <c r="O21" s="95">
        <v>1104</v>
      </c>
      <c r="P21" s="95">
        <v>3188.3</v>
      </c>
      <c r="Q21" s="95">
        <v>2857.2</v>
      </c>
      <c r="R21" s="95">
        <v>100.1</v>
      </c>
      <c r="S21" s="95">
        <v>225.3</v>
      </c>
      <c r="T21" s="95">
        <v>440.1</v>
      </c>
      <c r="U21" s="96">
        <v>3382.8</v>
      </c>
    </row>
    <row r="22" spans="1:21" ht="12.75" customHeight="1">
      <c r="A22" s="93" t="s">
        <v>182</v>
      </c>
      <c r="B22" s="16" t="s">
        <v>105</v>
      </c>
      <c r="C22" s="94"/>
      <c r="D22" s="95">
        <v>-11.3</v>
      </c>
      <c r="E22" s="95">
        <v>-1.4</v>
      </c>
      <c r="F22" s="95">
        <v>-803.3</v>
      </c>
      <c r="G22" s="95">
        <v>0</v>
      </c>
      <c r="H22" s="95">
        <v>-18.8</v>
      </c>
      <c r="I22" s="95">
        <v>-67.9</v>
      </c>
      <c r="J22" s="95">
        <v>-10423</v>
      </c>
      <c r="K22" s="95">
        <v>-24.2</v>
      </c>
      <c r="L22" s="95">
        <v>-51.4</v>
      </c>
      <c r="M22" s="95">
        <v>-190.8</v>
      </c>
      <c r="N22" s="95">
        <v>-25.8</v>
      </c>
      <c r="O22" s="95">
        <v>-135.1</v>
      </c>
      <c r="P22" s="95">
        <v>-50.6</v>
      </c>
      <c r="Q22" s="95">
        <v>-37.3</v>
      </c>
      <c r="R22" s="95">
        <v>-2.2</v>
      </c>
      <c r="S22" s="95">
        <v>-6.7</v>
      </c>
      <c r="T22" s="95">
        <v>-11.3</v>
      </c>
      <c r="U22" s="96">
        <v>-3.7</v>
      </c>
    </row>
    <row r="23" spans="1:21" s="114" customFormat="1" ht="12.75" customHeight="1">
      <c r="A23" s="25" t="s">
        <v>183</v>
      </c>
      <c r="B23" s="22" t="s">
        <v>107</v>
      </c>
      <c r="C23" s="22" t="s">
        <v>108</v>
      </c>
      <c r="D23" s="26">
        <v>41.4</v>
      </c>
      <c r="E23" s="26">
        <v>240.4</v>
      </c>
      <c r="F23" s="26">
        <v>41291.9</v>
      </c>
      <c r="G23" s="26">
        <v>5.3</v>
      </c>
      <c r="H23" s="26">
        <v>122.7</v>
      </c>
      <c r="I23" s="26">
        <v>1097.2</v>
      </c>
      <c r="J23" s="26">
        <v>300686.6</v>
      </c>
      <c r="K23" s="26">
        <v>338.1</v>
      </c>
      <c r="L23" s="26">
        <v>493.8</v>
      </c>
      <c r="M23" s="26">
        <v>2001.7</v>
      </c>
      <c r="N23" s="26">
        <v>251</v>
      </c>
      <c r="O23" s="26">
        <v>170.8</v>
      </c>
      <c r="P23" s="26">
        <v>1618.7</v>
      </c>
      <c r="Q23" s="26">
        <v>1353.5</v>
      </c>
      <c r="R23" s="26">
        <v>106.9</v>
      </c>
      <c r="S23" s="26">
        <v>198.9</v>
      </c>
      <c r="T23" s="26">
        <v>463.1</v>
      </c>
      <c r="U23" s="27">
        <v>1469</v>
      </c>
    </row>
    <row r="24" spans="1:21" s="120" customFormat="1" ht="12.75" customHeight="1">
      <c r="A24" s="115" t="s">
        <v>109</v>
      </c>
      <c r="B24" s="116"/>
      <c r="C24" s="117" t="s">
        <v>94</v>
      </c>
      <c r="D24" s="118">
        <v>1494.8</v>
      </c>
      <c r="E24" s="118">
        <v>7572.4</v>
      </c>
      <c r="F24" s="118">
        <v>769690.1</v>
      </c>
      <c r="G24" s="118">
        <v>110588.5</v>
      </c>
      <c r="H24" s="118">
        <v>37431.4</v>
      </c>
      <c r="I24" s="118">
        <v>269113.8</v>
      </c>
      <c r="J24" s="118">
        <v>76900</v>
      </c>
      <c r="K24" s="118">
        <v>196273.3</v>
      </c>
      <c r="L24" s="118">
        <v>83155.6</v>
      </c>
      <c r="M24" s="118">
        <v>172671.7</v>
      </c>
      <c r="N24" s="118">
        <v>33707.4</v>
      </c>
      <c r="O24" s="118">
        <v>76943</v>
      </c>
      <c r="P24" s="118">
        <v>214027.1</v>
      </c>
      <c r="Q24" s="118">
        <v>134784.7</v>
      </c>
      <c r="R24" s="118">
        <v>12332.4</v>
      </c>
      <c r="S24" s="118">
        <v>77249.9</v>
      </c>
      <c r="T24" s="118">
        <v>28004.6</v>
      </c>
      <c r="U24" s="119">
        <v>20465.2</v>
      </c>
    </row>
    <row r="25" spans="1:21" ht="12.75" customHeight="1">
      <c r="A25" s="93" t="s">
        <v>184</v>
      </c>
      <c r="B25" s="16" t="s">
        <v>111</v>
      </c>
      <c r="C25" s="94"/>
      <c r="D25" s="95">
        <v>36.9</v>
      </c>
      <c r="E25" s="95">
        <v>30.1</v>
      </c>
      <c r="F25" s="95">
        <v>5660.6</v>
      </c>
      <c r="G25" s="95">
        <v>179.6</v>
      </c>
      <c r="H25" s="95">
        <v>12.9</v>
      </c>
      <c r="I25" s="95">
        <v>2330.6</v>
      </c>
      <c r="J25" s="95">
        <v>416</v>
      </c>
      <c r="K25" s="95">
        <v>151.7</v>
      </c>
      <c r="L25" s="95">
        <v>-11.3</v>
      </c>
      <c r="M25" s="95">
        <v>60.9</v>
      </c>
      <c r="N25" s="95">
        <v>117.5</v>
      </c>
      <c r="O25" s="95">
        <v>20.7</v>
      </c>
      <c r="P25" s="95">
        <v>443.7</v>
      </c>
      <c r="Q25" s="95">
        <v>-74.2</v>
      </c>
      <c r="R25" s="95">
        <v>5.2</v>
      </c>
      <c r="S25" s="95">
        <v>-55.9</v>
      </c>
      <c r="T25" s="95">
        <v>12.1</v>
      </c>
      <c r="U25" s="96">
        <v>15.8</v>
      </c>
    </row>
    <row r="26" spans="1:21" ht="12.75" customHeight="1">
      <c r="A26" s="93" t="s">
        <v>185</v>
      </c>
      <c r="B26" s="16" t="s">
        <v>113</v>
      </c>
      <c r="C26" s="94"/>
      <c r="D26" s="95">
        <v>5.1</v>
      </c>
      <c r="E26" s="95">
        <v>62.8</v>
      </c>
      <c r="F26" s="95">
        <v>2744.6</v>
      </c>
      <c r="G26" s="95">
        <v>2971.5</v>
      </c>
      <c r="H26" s="95">
        <v>645</v>
      </c>
      <c r="I26" s="95">
        <v>1052.9</v>
      </c>
      <c r="J26" s="95">
        <v>853.6</v>
      </c>
      <c r="K26" s="95">
        <v>2883.1</v>
      </c>
      <c r="L26" s="95">
        <v>192.5</v>
      </c>
      <c r="M26" s="95">
        <v>8108.8</v>
      </c>
      <c r="N26" s="95">
        <v>117</v>
      </c>
      <c r="O26" s="95">
        <v>1150.9</v>
      </c>
      <c r="P26" s="95">
        <v>1138.3</v>
      </c>
      <c r="Q26" s="95">
        <v>413.8</v>
      </c>
      <c r="R26" s="95">
        <v>35.9</v>
      </c>
      <c r="S26" s="95">
        <v>48.1</v>
      </c>
      <c r="T26" s="95">
        <v>110.3</v>
      </c>
      <c r="U26" s="96">
        <v>46.3</v>
      </c>
    </row>
    <row r="27" spans="1:21" s="109" customFormat="1" ht="26.25" customHeight="1">
      <c r="A27" s="121" t="s">
        <v>186</v>
      </c>
      <c r="B27" s="122" t="s">
        <v>115</v>
      </c>
      <c r="C27" s="122" t="s">
        <v>116</v>
      </c>
      <c r="D27" s="123">
        <v>1536.8</v>
      </c>
      <c r="E27" s="123">
        <v>7665.3</v>
      </c>
      <c r="F27" s="123">
        <v>778095.3</v>
      </c>
      <c r="G27" s="123">
        <v>113739.6</v>
      </c>
      <c r="H27" s="123">
        <v>38089.3</v>
      </c>
      <c r="I27" s="123">
        <v>272497.3</v>
      </c>
      <c r="J27" s="123">
        <v>78169.6</v>
      </c>
      <c r="K27" s="123">
        <v>199308.1</v>
      </c>
      <c r="L27" s="123">
        <v>83336.8</v>
      </c>
      <c r="M27" s="123">
        <v>180841.4</v>
      </c>
      <c r="N27" s="123">
        <v>33941.9</v>
      </c>
      <c r="O27" s="123">
        <v>78114.6</v>
      </c>
      <c r="P27" s="123">
        <v>215609.1</v>
      </c>
      <c r="Q27" s="123">
        <v>135124.3</v>
      </c>
      <c r="R27" s="123">
        <v>12373.5</v>
      </c>
      <c r="S27" s="123">
        <v>77242.1</v>
      </c>
      <c r="T27" s="123">
        <v>28127</v>
      </c>
      <c r="U27" s="124">
        <v>20527.3</v>
      </c>
    </row>
    <row r="28" spans="1:21" ht="26.25" customHeight="1">
      <c r="A28" s="125" t="s">
        <v>187</v>
      </c>
      <c r="B28" s="16" t="s">
        <v>118</v>
      </c>
      <c r="C28" s="126"/>
      <c r="D28" s="95">
        <v>427.6</v>
      </c>
      <c r="E28" s="95">
        <v>1063.5</v>
      </c>
      <c r="F28" s="95">
        <v>382737.2</v>
      </c>
      <c r="G28" s="95">
        <v>41938.8</v>
      </c>
      <c r="H28" s="95">
        <v>7770.7</v>
      </c>
      <c r="I28" s="95">
        <v>70232</v>
      </c>
      <c r="J28" s="95">
        <v>24568.7</v>
      </c>
      <c r="K28" s="95">
        <v>14060.7</v>
      </c>
      <c r="L28" s="95">
        <v>18266.3</v>
      </c>
      <c r="M28" s="95">
        <v>10292.1</v>
      </c>
      <c r="N28" s="95">
        <v>760.2</v>
      </c>
      <c r="O28" s="95">
        <v>5428.8</v>
      </c>
      <c r="P28" s="95">
        <v>17319.2</v>
      </c>
      <c r="Q28" s="95">
        <v>9460.2</v>
      </c>
      <c r="R28" s="95">
        <v>288.9</v>
      </c>
      <c r="S28" s="95">
        <v>4065</v>
      </c>
      <c r="T28" s="95">
        <v>915.6</v>
      </c>
      <c r="U28" s="96">
        <v>1830.9</v>
      </c>
    </row>
    <row r="29" spans="1:21" ht="26.25" customHeight="1">
      <c r="A29" s="125" t="s">
        <v>188</v>
      </c>
      <c r="B29" s="16" t="s">
        <v>120</v>
      </c>
      <c r="C29" s="126"/>
      <c r="D29" s="95">
        <v>4.2</v>
      </c>
      <c r="E29" s="95">
        <v>-10.9</v>
      </c>
      <c r="F29" s="95">
        <v>-3502.4</v>
      </c>
      <c r="G29" s="95">
        <v>-1370.1</v>
      </c>
      <c r="H29" s="95">
        <v>-58.1</v>
      </c>
      <c r="I29" s="95">
        <v>1072.9</v>
      </c>
      <c r="J29" s="95">
        <v>-415</v>
      </c>
      <c r="K29" s="95">
        <v>-331.2</v>
      </c>
      <c r="L29" s="95">
        <v>-107.6</v>
      </c>
      <c r="M29" s="95">
        <v>16.9</v>
      </c>
      <c r="N29" s="95">
        <v>1.2</v>
      </c>
      <c r="O29" s="95">
        <v>466.2</v>
      </c>
      <c r="P29" s="95">
        <v>-446.9</v>
      </c>
      <c r="Q29" s="95">
        <v>-65.3</v>
      </c>
      <c r="R29" s="95">
        <v>-5.9</v>
      </c>
      <c r="S29" s="95">
        <v>-12.2</v>
      </c>
      <c r="T29" s="95">
        <v>-11.2</v>
      </c>
      <c r="U29" s="96">
        <v>5.9</v>
      </c>
    </row>
    <row r="30" spans="1:21" s="130" customFormat="1" ht="12.75" customHeight="1">
      <c r="A30" s="69" t="s">
        <v>189</v>
      </c>
      <c r="B30" s="70"/>
      <c r="C30" s="127" t="s">
        <v>122</v>
      </c>
      <c r="D30" s="128">
        <v>1105</v>
      </c>
      <c r="E30" s="128">
        <v>6612.7</v>
      </c>
      <c r="F30" s="128">
        <v>398860.5</v>
      </c>
      <c r="G30" s="128">
        <v>73170.9</v>
      </c>
      <c r="H30" s="128">
        <v>30376.7</v>
      </c>
      <c r="I30" s="128">
        <v>201192.4</v>
      </c>
      <c r="J30" s="128">
        <v>54015.9</v>
      </c>
      <c r="K30" s="128">
        <v>185578.6</v>
      </c>
      <c r="L30" s="128">
        <v>65178.1</v>
      </c>
      <c r="M30" s="128">
        <v>170532.4</v>
      </c>
      <c r="N30" s="128">
        <v>33180.5</v>
      </c>
      <c r="O30" s="128">
        <v>72219.6</v>
      </c>
      <c r="P30" s="128">
        <v>198736.8</v>
      </c>
      <c r="Q30" s="128">
        <v>125729.4</v>
      </c>
      <c r="R30" s="128">
        <v>12090.5</v>
      </c>
      <c r="S30" s="128">
        <v>73189.3</v>
      </c>
      <c r="T30" s="128">
        <v>27222.6</v>
      </c>
      <c r="U30" s="129">
        <v>18690.5</v>
      </c>
    </row>
    <row r="31" spans="1:21" ht="12" customHeight="1">
      <c r="A31" s="131" t="s">
        <v>190</v>
      </c>
      <c r="B31" s="16" t="s">
        <v>124</v>
      </c>
      <c r="C31" s="94"/>
      <c r="D31" s="95">
        <v>8.8</v>
      </c>
      <c r="E31" s="95">
        <v>58.6</v>
      </c>
      <c r="F31" s="95">
        <v>8698.9</v>
      </c>
      <c r="G31" s="95">
        <v>1314.8</v>
      </c>
      <c r="H31" s="95">
        <v>601.3</v>
      </c>
      <c r="I31" s="95">
        <v>2048.2</v>
      </c>
      <c r="J31" s="95">
        <v>8177.7</v>
      </c>
      <c r="K31" s="95">
        <v>3411.3</v>
      </c>
      <c r="L31" s="95">
        <v>780.6</v>
      </c>
      <c r="M31" s="95">
        <v>2977.7</v>
      </c>
      <c r="N31" s="95">
        <v>7983.3</v>
      </c>
      <c r="O31" s="95">
        <v>1640.6</v>
      </c>
      <c r="P31" s="95">
        <v>11174</v>
      </c>
      <c r="Q31" s="95">
        <v>3342.4</v>
      </c>
      <c r="R31" s="95">
        <v>189.8</v>
      </c>
      <c r="S31" s="95">
        <v>1188.1</v>
      </c>
      <c r="T31" s="95">
        <v>413</v>
      </c>
      <c r="U31" s="96">
        <v>713.5</v>
      </c>
    </row>
    <row r="32" spans="1:21" ht="26.25" customHeight="1">
      <c r="A32" s="93" t="s">
        <v>191</v>
      </c>
      <c r="B32" s="16"/>
      <c r="C32" s="132"/>
      <c r="D32" s="95">
        <v>0</v>
      </c>
      <c r="E32" s="95">
        <v>1.5</v>
      </c>
      <c r="F32" s="95">
        <v>2706.6</v>
      </c>
      <c r="G32" s="95">
        <v>5.1</v>
      </c>
      <c r="H32" s="95">
        <v>13.4</v>
      </c>
      <c r="I32" s="95">
        <v>72</v>
      </c>
      <c r="J32" s="95">
        <v>813.7</v>
      </c>
      <c r="K32" s="95">
        <v>49.8</v>
      </c>
      <c r="L32" s="95">
        <v>59.4</v>
      </c>
      <c r="M32" s="95">
        <v>628.7</v>
      </c>
      <c r="N32" s="95">
        <v>1375.7</v>
      </c>
      <c r="O32" s="95">
        <v>281.3</v>
      </c>
      <c r="P32" s="95">
        <v>5716.9</v>
      </c>
      <c r="Q32" s="95">
        <v>397.3</v>
      </c>
      <c r="R32" s="95">
        <v>19.6</v>
      </c>
      <c r="S32" s="95">
        <v>7.6</v>
      </c>
      <c r="T32" s="95">
        <v>103.5</v>
      </c>
      <c r="U32" s="96">
        <v>30</v>
      </c>
    </row>
    <row r="33" spans="1:21" ht="12.75" customHeight="1">
      <c r="A33" s="133" t="s">
        <v>192</v>
      </c>
      <c r="B33" s="16" t="s">
        <v>129</v>
      </c>
      <c r="C33" s="134"/>
      <c r="D33" s="95">
        <v>735.9</v>
      </c>
      <c r="E33" s="95">
        <v>3984.1</v>
      </c>
      <c r="F33" s="95">
        <v>222715.7</v>
      </c>
      <c r="G33" s="95">
        <v>46705.7</v>
      </c>
      <c r="H33" s="95">
        <v>18664.3</v>
      </c>
      <c r="I33" s="95">
        <v>111825.6</v>
      </c>
      <c r="J33" s="95">
        <v>151730.9</v>
      </c>
      <c r="K33" s="95">
        <v>107429.3</v>
      </c>
      <c r="L33" s="95">
        <v>26152.6</v>
      </c>
      <c r="M33" s="95">
        <v>85538</v>
      </c>
      <c r="N33" s="95">
        <v>18102.6</v>
      </c>
      <c r="O33" s="95">
        <v>28652.7</v>
      </c>
      <c r="P33" s="95">
        <v>106294.3</v>
      </c>
      <c r="Q33" s="95">
        <v>53165.5</v>
      </c>
      <c r="R33" s="95">
        <v>5995.4</v>
      </c>
      <c r="S33" s="95">
        <v>20112.8</v>
      </c>
      <c r="T33" s="95">
        <v>19196.9</v>
      </c>
      <c r="U33" s="96">
        <v>8613.4</v>
      </c>
    </row>
    <row r="34" spans="1:21" ht="12.75" customHeight="1">
      <c r="A34" s="135" t="s">
        <v>193</v>
      </c>
      <c r="B34" s="136"/>
      <c r="C34" s="136"/>
      <c r="D34" s="95">
        <v>241.9</v>
      </c>
      <c r="E34" s="95">
        <v>926.4</v>
      </c>
      <c r="F34" s="95">
        <v>74087.9</v>
      </c>
      <c r="G34" s="95">
        <v>15071.9</v>
      </c>
      <c r="H34" s="95">
        <v>4910.5</v>
      </c>
      <c r="I34" s="95">
        <v>50912.9</v>
      </c>
      <c r="J34" s="95">
        <v>26433.6</v>
      </c>
      <c r="K34" s="95">
        <v>43746.8</v>
      </c>
      <c r="L34" s="95">
        <v>2584.9</v>
      </c>
      <c r="M34" s="95">
        <v>36372.7</v>
      </c>
      <c r="N34" s="95">
        <v>3272.6</v>
      </c>
      <c r="O34" s="95">
        <v>5565.1</v>
      </c>
      <c r="P34" s="95">
        <v>35374.1</v>
      </c>
      <c r="Q34" s="95">
        <v>21035.8</v>
      </c>
      <c r="R34" s="95">
        <v>1488.2</v>
      </c>
      <c r="S34" s="95">
        <v>1683.9</v>
      </c>
      <c r="T34" s="95">
        <v>1693.9</v>
      </c>
      <c r="U34" s="96">
        <v>1726.7</v>
      </c>
    </row>
    <row r="35" spans="1:21" ht="26.25" customHeight="1">
      <c r="A35" s="135" t="s">
        <v>194</v>
      </c>
      <c r="B35" s="136"/>
      <c r="C35" s="136"/>
      <c r="D35" s="95">
        <v>16.1</v>
      </c>
      <c r="E35" s="95">
        <v>364.4</v>
      </c>
      <c r="F35" s="95">
        <v>12666.8</v>
      </c>
      <c r="G35" s="95">
        <v>5048.1</v>
      </c>
      <c r="H35" s="95">
        <v>1085.9</v>
      </c>
      <c r="I35" s="95">
        <v>10036.6</v>
      </c>
      <c r="J35" s="95">
        <v>25889.5</v>
      </c>
      <c r="K35" s="95">
        <v>14202</v>
      </c>
      <c r="L35" s="95">
        <v>5252.3</v>
      </c>
      <c r="M35" s="95">
        <v>6080.8</v>
      </c>
      <c r="N35" s="95">
        <v>1484.5</v>
      </c>
      <c r="O35" s="95">
        <v>4324.7</v>
      </c>
      <c r="P35" s="95">
        <v>9723.3</v>
      </c>
      <c r="Q35" s="95">
        <v>6491.2</v>
      </c>
      <c r="R35" s="95">
        <v>872.2</v>
      </c>
      <c r="S35" s="95">
        <v>4724.3</v>
      </c>
      <c r="T35" s="95">
        <v>861</v>
      </c>
      <c r="U35" s="96">
        <v>945.5</v>
      </c>
    </row>
    <row r="36" spans="1:21" ht="12.75" customHeight="1">
      <c r="A36" s="135" t="s">
        <v>195</v>
      </c>
      <c r="B36" s="136"/>
      <c r="C36" s="136"/>
      <c r="D36" s="95">
        <v>33.2</v>
      </c>
      <c r="E36" s="95">
        <v>80.3</v>
      </c>
      <c r="F36" s="95">
        <v>2633.5</v>
      </c>
      <c r="G36" s="95">
        <v>234.7</v>
      </c>
      <c r="H36" s="95">
        <v>376.5</v>
      </c>
      <c r="I36" s="95">
        <v>1463.9</v>
      </c>
      <c r="J36" s="95">
        <v>1719.9</v>
      </c>
      <c r="K36" s="95">
        <v>2340.7</v>
      </c>
      <c r="L36" s="95">
        <v>462.6</v>
      </c>
      <c r="M36" s="95">
        <v>303.2</v>
      </c>
      <c r="N36" s="95">
        <v>98</v>
      </c>
      <c r="O36" s="95">
        <v>945.9</v>
      </c>
      <c r="P36" s="95">
        <v>706.2</v>
      </c>
      <c r="Q36" s="95">
        <v>1226.4</v>
      </c>
      <c r="R36" s="95">
        <v>50.6</v>
      </c>
      <c r="S36" s="95">
        <v>443.7</v>
      </c>
      <c r="T36" s="95">
        <v>299.4</v>
      </c>
      <c r="U36" s="96">
        <v>96.2</v>
      </c>
    </row>
    <row r="37" spans="1:21" ht="26.25" customHeight="1">
      <c r="A37" s="135" t="s">
        <v>196</v>
      </c>
      <c r="B37" s="136"/>
      <c r="C37" s="136"/>
      <c r="D37" s="95">
        <v>6.9</v>
      </c>
      <c r="E37" s="95">
        <v>175.8</v>
      </c>
      <c r="F37" s="95">
        <v>16642.5</v>
      </c>
      <c r="G37" s="95">
        <v>506.3</v>
      </c>
      <c r="H37" s="95">
        <v>984.4</v>
      </c>
      <c r="I37" s="95">
        <v>8048.6</v>
      </c>
      <c r="J37" s="95">
        <v>5898.3</v>
      </c>
      <c r="K37" s="95">
        <v>3644.1</v>
      </c>
      <c r="L37" s="95">
        <v>915.7</v>
      </c>
      <c r="M37" s="95">
        <v>2306.9</v>
      </c>
      <c r="N37" s="95">
        <v>701.2</v>
      </c>
      <c r="O37" s="95">
        <v>464.4</v>
      </c>
      <c r="P37" s="95">
        <v>4695.4</v>
      </c>
      <c r="Q37" s="95">
        <v>2627.4</v>
      </c>
      <c r="R37" s="95">
        <v>210.1</v>
      </c>
      <c r="S37" s="95">
        <v>511.7</v>
      </c>
      <c r="T37" s="95">
        <v>164.1</v>
      </c>
      <c r="U37" s="96">
        <v>246.9</v>
      </c>
    </row>
    <row r="38" spans="1:21" ht="12.75" customHeight="1">
      <c r="A38" s="133" t="s">
        <v>197</v>
      </c>
      <c r="B38" s="16" t="s">
        <v>131</v>
      </c>
      <c r="C38" s="134"/>
      <c r="D38" s="95">
        <v>5.5</v>
      </c>
      <c r="E38" s="95">
        <v>142.8</v>
      </c>
      <c r="F38" s="95">
        <v>10755.7</v>
      </c>
      <c r="G38" s="95">
        <v>2526.7</v>
      </c>
      <c r="H38" s="95">
        <v>602.6</v>
      </c>
      <c r="I38" s="95">
        <v>1741.2</v>
      </c>
      <c r="J38" s="95">
        <v>7715.4</v>
      </c>
      <c r="K38" s="95">
        <v>1275.6</v>
      </c>
      <c r="L38" s="95">
        <v>2240.6</v>
      </c>
      <c r="M38" s="95">
        <v>8441.6</v>
      </c>
      <c r="N38" s="95">
        <v>6159</v>
      </c>
      <c r="O38" s="95">
        <v>1275.8</v>
      </c>
      <c r="P38" s="95">
        <v>6485.3</v>
      </c>
      <c r="Q38" s="95">
        <v>3375.1</v>
      </c>
      <c r="R38" s="95">
        <v>248.8</v>
      </c>
      <c r="S38" s="95">
        <v>358.6</v>
      </c>
      <c r="T38" s="95">
        <v>575.2</v>
      </c>
      <c r="U38" s="96">
        <v>429.8</v>
      </c>
    </row>
    <row r="39" spans="1:21" ht="26.25" customHeight="1">
      <c r="A39" s="93" t="s">
        <v>198</v>
      </c>
      <c r="B39" s="132"/>
      <c r="C39" s="132"/>
      <c r="D39" s="95">
        <v>0.2</v>
      </c>
      <c r="E39" s="95">
        <v>28.1</v>
      </c>
      <c r="F39" s="95">
        <v>4937.1</v>
      </c>
      <c r="G39" s="95">
        <v>175.5</v>
      </c>
      <c r="H39" s="95">
        <v>48.2</v>
      </c>
      <c r="I39" s="95">
        <v>148.7</v>
      </c>
      <c r="J39" s="95">
        <v>2522.2</v>
      </c>
      <c r="K39" s="95">
        <v>199.1</v>
      </c>
      <c r="L39" s="95">
        <v>885.3</v>
      </c>
      <c r="M39" s="95">
        <v>3072.8</v>
      </c>
      <c r="N39" s="95">
        <v>47.3</v>
      </c>
      <c r="O39" s="95">
        <v>499.4</v>
      </c>
      <c r="P39" s="95">
        <v>2062.3</v>
      </c>
      <c r="Q39" s="95">
        <v>685.2</v>
      </c>
      <c r="R39" s="95">
        <v>58.7</v>
      </c>
      <c r="S39" s="95">
        <v>117.6</v>
      </c>
      <c r="T39" s="95">
        <v>258.4</v>
      </c>
      <c r="U39" s="96">
        <v>98.8</v>
      </c>
    </row>
    <row r="40" spans="1:21" s="104" customFormat="1" ht="12.75" customHeight="1">
      <c r="A40" s="69" t="s">
        <v>199</v>
      </c>
      <c r="B40" s="127" t="s">
        <v>133</v>
      </c>
      <c r="C40" s="137"/>
      <c r="D40" s="128">
        <v>413.8</v>
      </c>
      <c r="E40" s="128">
        <v>2784.8</v>
      </c>
      <c r="F40" s="128">
        <v>215379.9</v>
      </c>
      <c r="G40" s="128">
        <v>25258.6</v>
      </c>
      <c r="H40" s="128">
        <v>11833.8</v>
      </c>
      <c r="I40" s="128">
        <v>90771</v>
      </c>
      <c r="J40" s="128">
        <v>203433.9</v>
      </c>
      <c r="K40" s="128">
        <v>80623.1</v>
      </c>
      <c r="L40" s="128">
        <v>38059.3</v>
      </c>
      <c r="M40" s="128">
        <v>81532.2</v>
      </c>
      <c r="N40" s="128">
        <v>17153.2</v>
      </c>
      <c r="O40" s="128">
        <v>44102.5</v>
      </c>
      <c r="P40" s="128">
        <v>98749.9</v>
      </c>
      <c r="Q40" s="128">
        <v>73884.7</v>
      </c>
      <c r="R40" s="128">
        <v>6143</v>
      </c>
      <c r="S40" s="128">
        <v>54104.9</v>
      </c>
      <c r="T40" s="128">
        <v>8326.6</v>
      </c>
      <c r="U40" s="129">
        <v>11829.8</v>
      </c>
    </row>
    <row r="41" spans="1:21" ht="12.75" customHeight="1">
      <c r="A41" s="93" t="s">
        <v>200</v>
      </c>
      <c r="B41" s="16" t="s">
        <v>138</v>
      </c>
      <c r="C41" s="94"/>
      <c r="D41" s="95">
        <v>188.2</v>
      </c>
      <c r="E41" s="95">
        <v>905.3</v>
      </c>
      <c r="F41" s="95">
        <v>103467.1</v>
      </c>
      <c r="G41" s="95">
        <v>7996.9</v>
      </c>
      <c r="H41" s="95">
        <v>4877.1</v>
      </c>
      <c r="I41" s="95">
        <v>46877.5</v>
      </c>
      <c r="J41" s="95">
        <v>90616.4</v>
      </c>
      <c r="K41" s="95">
        <v>41487.9</v>
      </c>
      <c r="L41" s="95">
        <v>20759.3</v>
      </c>
      <c r="M41" s="95">
        <v>33384.3</v>
      </c>
      <c r="N41" s="95">
        <v>7444.7</v>
      </c>
      <c r="O41" s="95">
        <v>8073.7</v>
      </c>
      <c r="P41" s="95">
        <v>52122.6</v>
      </c>
      <c r="Q41" s="95">
        <v>41149.7</v>
      </c>
      <c r="R41" s="95">
        <v>3444.1</v>
      </c>
      <c r="S41" s="95">
        <v>16299.1</v>
      </c>
      <c r="T41" s="95">
        <v>3919.8</v>
      </c>
      <c r="U41" s="96">
        <v>6597.6</v>
      </c>
    </row>
    <row r="42" spans="1:21" ht="12.75" customHeight="1">
      <c r="A42" s="93" t="s">
        <v>201</v>
      </c>
      <c r="B42" s="16" t="s">
        <v>142</v>
      </c>
      <c r="C42" s="94"/>
      <c r="D42" s="95">
        <v>87.5</v>
      </c>
      <c r="E42" s="95">
        <v>416.6</v>
      </c>
      <c r="F42" s="95">
        <v>45497.2</v>
      </c>
      <c r="G42" s="95">
        <v>4438.5</v>
      </c>
      <c r="H42" s="95">
        <v>2196.7</v>
      </c>
      <c r="I42" s="95">
        <v>23808.6</v>
      </c>
      <c r="J42" s="95">
        <v>37315.6</v>
      </c>
      <c r="K42" s="95">
        <v>17493</v>
      </c>
      <c r="L42" s="95">
        <v>7438.5</v>
      </c>
      <c r="M42" s="95">
        <v>15405.4</v>
      </c>
      <c r="N42" s="95">
        <v>3447.1</v>
      </c>
      <c r="O42" s="95">
        <v>3356.2</v>
      </c>
      <c r="P42" s="95">
        <v>23529.4</v>
      </c>
      <c r="Q42" s="95">
        <v>15023.4</v>
      </c>
      <c r="R42" s="95">
        <v>1542.3</v>
      </c>
      <c r="S42" s="95">
        <v>11015</v>
      </c>
      <c r="T42" s="95">
        <v>1630.5</v>
      </c>
      <c r="U42" s="96">
        <v>2700.6</v>
      </c>
    </row>
    <row r="43" spans="1:21" ht="12.75" customHeight="1">
      <c r="A43" s="93" t="s">
        <v>202</v>
      </c>
      <c r="B43" s="16" t="s">
        <v>140</v>
      </c>
      <c r="C43" s="94"/>
      <c r="D43" s="95">
        <v>16</v>
      </c>
      <c r="E43" s="95">
        <v>220.2</v>
      </c>
      <c r="F43" s="95">
        <v>21169.9</v>
      </c>
      <c r="G43" s="95">
        <v>4341.4</v>
      </c>
      <c r="H43" s="95">
        <v>1265.2</v>
      </c>
      <c r="I43" s="95">
        <v>3481.5</v>
      </c>
      <c r="J43" s="95">
        <v>29261.3</v>
      </c>
      <c r="K43" s="95">
        <v>5716</v>
      </c>
      <c r="L43" s="95">
        <v>1928.1</v>
      </c>
      <c r="M43" s="95">
        <v>4481.7</v>
      </c>
      <c r="N43" s="95">
        <v>1115.1</v>
      </c>
      <c r="O43" s="95">
        <v>5304.2</v>
      </c>
      <c r="P43" s="95">
        <v>4786.1</v>
      </c>
      <c r="Q43" s="95">
        <v>2954.4</v>
      </c>
      <c r="R43" s="95">
        <v>341.6</v>
      </c>
      <c r="S43" s="95">
        <v>3363.1</v>
      </c>
      <c r="T43" s="95">
        <v>1498.3</v>
      </c>
      <c r="U43" s="96">
        <v>542.9</v>
      </c>
    </row>
    <row r="44" spans="1:21" ht="12.75" customHeight="1">
      <c r="A44" s="93" t="s">
        <v>203</v>
      </c>
      <c r="B44" s="16" t="s">
        <v>144</v>
      </c>
      <c r="C44" s="94"/>
      <c r="D44" s="95">
        <v>14.2</v>
      </c>
      <c r="E44" s="95">
        <v>17.6</v>
      </c>
      <c r="F44" s="95">
        <v>1074.5</v>
      </c>
      <c r="G44" s="95">
        <v>3787.1</v>
      </c>
      <c r="H44" s="95">
        <v>266.8</v>
      </c>
      <c r="I44" s="95">
        <v>360.3</v>
      </c>
      <c r="J44" s="95">
        <v>664.6</v>
      </c>
      <c r="K44" s="95">
        <v>2711.5</v>
      </c>
      <c r="L44" s="95">
        <v>210</v>
      </c>
      <c r="M44" s="95">
        <v>921.3</v>
      </c>
      <c r="N44" s="95">
        <v>23.7</v>
      </c>
      <c r="O44" s="95">
        <v>168.9</v>
      </c>
      <c r="P44" s="95">
        <v>2307</v>
      </c>
      <c r="Q44" s="95">
        <v>449.4</v>
      </c>
      <c r="R44" s="95">
        <v>312.1</v>
      </c>
      <c r="S44" s="95">
        <v>513.9</v>
      </c>
      <c r="T44" s="95">
        <v>860.1</v>
      </c>
      <c r="U44" s="96">
        <v>333.7</v>
      </c>
    </row>
    <row r="45" spans="1:21" s="138" customFormat="1" ht="12.75" customHeight="1">
      <c r="A45" s="25" t="s">
        <v>204</v>
      </c>
      <c r="B45" s="22" t="s">
        <v>146</v>
      </c>
      <c r="C45" s="22" t="s">
        <v>147</v>
      </c>
      <c r="D45" s="26">
        <v>136.3</v>
      </c>
      <c r="E45" s="26">
        <v>1260.3</v>
      </c>
      <c r="F45" s="26">
        <v>46320.3</v>
      </c>
      <c r="G45" s="26">
        <v>12269.1</v>
      </c>
      <c r="H45" s="26">
        <v>3761.9</v>
      </c>
      <c r="I45" s="26">
        <v>16963.7</v>
      </c>
      <c r="J45" s="26">
        <v>46905.1</v>
      </c>
      <c r="K45" s="26">
        <v>18637.8</v>
      </c>
      <c r="L45" s="26">
        <v>8143.3</v>
      </c>
      <c r="M45" s="26">
        <v>29182.3</v>
      </c>
      <c r="N45" s="26">
        <v>5170.1</v>
      </c>
      <c r="O45" s="26">
        <v>27537.1</v>
      </c>
      <c r="P45" s="26">
        <v>20618.6</v>
      </c>
      <c r="Q45" s="26">
        <v>15206.5</v>
      </c>
      <c r="R45" s="26">
        <v>1127.1</v>
      </c>
      <c r="S45" s="26">
        <v>23941.4</v>
      </c>
      <c r="T45" s="26">
        <v>2138.2</v>
      </c>
      <c r="U45" s="27">
        <v>2322.5</v>
      </c>
    </row>
    <row r="46" spans="1:21" ht="12" customHeight="1" hidden="1">
      <c r="A46" s="131" t="s">
        <v>123</v>
      </c>
      <c r="B46" s="94"/>
      <c r="C46" s="94"/>
      <c r="D46" s="95">
        <v>8.8</v>
      </c>
      <c r="E46" s="95">
        <v>58.6</v>
      </c>
      <c r="F46" s="95">
        <v>8698.9</v>
      </c>
      <c r="G46" s="95">
        <v>1314.8</v>
      </c>
      <c r="H46" s="95">
        <v>601.3</v>
      </c>
      <c r="I46" s="95">
        <v>2048.2</v>
      </c>
      <c r="J46" s="95">
        <v>8177.7</v>
      </c>
      <c r="K46" s="95">
        <v>3411.3</v>
      </c>
      <c r="L46" s="95">
        <v>780.6</v>
      </c>
      <c r="M46" s="95">
        <v>2977.7</v>
      </c>
      <c r="N46" s="95">
        <v>7983.3</v>
      </c>
      <c r="O46" s="95">
        <v>1640.6</v>
      </c>
      <c r="P46" s="95">
        <v>11174</v>
      </c>
      <c r="Q46" s="95">
        <v>3342.4</v>
      </c>
      <c r="R46" s="95">
        <v>189.8</v>
      </c>
      <c r="S46" s="95">
        <v>1188.1</v>
      </c>
      <c r="T46" s="95">
        <v>413</v>
      </c>
      <c r="U46" s="96">
        <v>713.5</v>
      </c>
    </row>
    <row r="47" spans="1:21" ht="26.25" customHeight="1">
      <c r="A47" s="125" t="s">
        <v>205</v>
      </c>
      <c r="B47" s="94"/>
      <c r="C47" s="94"/>
      <c r="D47" s="95">
        <v>25.7</v>
      </c>
      <c r="E47" s="95">
        <v>364</v>
      </c>
      <c r="F47" s="95">
        <v>23688.5</v>
      </c>
      <c r="G47" s="95">
        <v>4132.2</v>
      </c>
      <c r="H47" s="95">
        <v>1329.1</v>
      </c>
      <c r="I47" s="95">
        <v>6825.1</v>
      </c>
      <c r="J47" s="95">
        <v>24524.6</v>
      </c>
      <c r="K47" s="95">
        <v>5280.5</v>
      </c>
      <c r="L47" s="95">
        <v>1093</v>
      </c>
      <c r="M47" s="95">
        <v>6433.2</v>
      </c>
      <c r="N47" s="95">
        <v>1692.6</v>
      </c>
      <c r="O47" s="95">
        <v>3972.3</v>
      </c>
      <c r="P47" s="95">
        <v>20182.2</v>
      </c>
      <c r="Q47" s="95">
        <v>3574.1</v>
      </c>
      <c r="R47" s="95">
        <v>1565.6</v>
      </c>
      <c r="S47" s="95">
        <v>1686</v>
      </c>
      <c r="T47" s="95">
        <v>631.8</v>
      </c>
      <c r="U47" s="96">
        <v>531.2</v>
      </c>
    </row>
    <row r="48" spans="1:21" ht="12.75" customHeight="1">
      <c r="A48" s="125" t="s">
        <v>206</v>
      </c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6"/>
    </row>
    <row r="49" spans="1:21" ht="12.75" customHeight="1">
      <c r="A49" s="93" t="s">
        <v>207</v>
      </c>
      <c r="B49" s="94"/>
      <c r="C49" s="94"/>
      <c r="D49" s="95">
        <v>85.4</v>
      </c>
      <c r="E49" s="95">
        <v>589.8</v>
      </c>
      <c r="F49" s="95">
        <v>21122.7</v>
      </c>
      <c r="G49" s="95">
        <v>6946.3</v>
      </c>
      <c r="H49" s="95">
        <v>2074.8</v>
      </c>
      <c r="I49" s="95">
        <v>4252.1</v>
      </c>
      <c r="J49" s="95">
        <v>12780.9</v>
      </c>
      <c r="K49" s="95">
        <v>9607.2</v>
      </c>
      <c r="L49" s="95">
        <v>3891.6</v>
      </c>
      <c r="M49" s="95">
        <v>13962.3</v>
      </c>
      <c r="N49" s="95">
        <v>1181.9</v>
      </c>
      <c r="O49" s="95">
        <v>11143.3</v>
      </c>
      <c r="P49" s="95">
        <v>5173</v>
      </c>
      <c r="Q49" s="95">
        <v>11470.3</v>
      </c>
      <c r="R49" s="95">
        <v>414.3</v>
      </c>
      <c r="S49" s="95">
        <v>1874.4</v>
      </c>
      <c r="T49" s="95">
        <v>971.7</v>
      </c>
      <c r="U49" s="96">
        <v>908.5</v>
      </c>
    </row>
    <row r="50" spans="1:21" ht="12.75" customHeight="1">
      <c r="A50" s="125" t="s">
        <v>208</v>
      </c>
      <c r="B50" s="94"/>
      <c r="C50" s="94"/>
      <c r="D50" s="95">
        <v>12.4</v>
      </c>
      <c r="E50" s="95">
        <v>302.3</v>
      </c>
      <c r="F50" s="95">
        <v>19836</v>
      </c>
      <c r="G50" s="95">
        <v>3680.6</v>
      </c>
      <c r="H50" s="95">
        <v>867.8</v>
      </c>
      <c r="I50" s="95">
        <v>6506.7</v>
      </c>
      <c r="J50" s="95">
        <v>23793.2</v>
      </c>
      <c r="K50" s="95">
        <v>3396.2</v>
      </c>
      <c r="L50" s="95">
        <v>853.9</v>
      </c>
      <c r="M50" s="95">
        <v>5620.8</v>
      </c>
      <c r="N50" s="95">
        <v>1607.2</v>
      </c>
      <c r="O50" s="95">
        <v>5177.7</v>
      </c>
      <c r="P50" s="95">
        <v>20685.6</v>
      </c>
      <c r="Q50" s="95">
        <v>3164.3</v>
      </c>
      <c r="R50" s="95">
        <v>158.3</v>
      </c>
      <c r="S50" s="95">
        <v>684</v>
      </c>
      <c r="T50" s="95">
        <v>293.8</v>
      </c>
      <c r="U50" s="96">
        <v>543.7</v>
      </c>
    </row>
    <row r="51" spans="1:21" ht="12.75" customHeight="1">
      <c r="A51" s="25" t="s">
        <v>209</v>
      </c>
      <c r="B51" s="60"/>
      <c r="C51" s="60"/>
      <c r="D51" s="26">
        <v>64.2</v>
      </c>
      <c r="E51" s="26">
        <v>732.2</v>
      </c>
      <c r="F51" s="26">
        <v>29050.1</v>
      </c>
      <c r="G51" s="26">
        <v>5774.4</v>
      </c>
      <c r="H51" s="26">
        <v>2148.4</v>
      </c>
      <c r="I51" s="26">
        <v>13030</v>
      </c>
      <c r="J51" s="26">
        <v>34855.6</v>
      </c>
      <c r="K51" s="26">
        <v>10914.9</v>
      </c>
      <c r="L51" s="26">
        <v>4490.8</v>
      </c>
      <c r="M51" s="26">
        <v>16032.4</v>
      </c>
      <c r="N51" s="26">
        <v>4073.6</v>
      </c>
      <c r="O51" s="26">
        <v>15188.4</v>
      </c>
      <c r="P51" s="26">
        <v>14942.2</v>
      </c>
      <c r="Q51" s="26">
        <v>4146</v>
      </c>
      <c r="R51" s="26">
        <v>2120.1</v>
      </c>
      <c r="S51" s="26">
        <v>23069</v>
      </c>
      <c r="T51" s="26">
        <v>1504.5</v>
      </c>
      <c r="U51" s="27">
        <v>1401.5</v>
      </c>
    </row>
    <row r="52" spans="1:21" ht="12.75" customHeight="1">
      <c r="A52" s="93" t="s">
        <v>210</v>
      </c>
      <c r="B52" s="94"/>
      <c r="C52" s="94"/>
      <c r="D52" s="95">
        <v>0.7</v>
      </c>
      <c r="E52" s="95">
        <v>7373.6</v>
      </c>
      <c r="F52" s="95">
        <v>17711.6</v>
      </c>
      <c r="G52" s="95">
        <v>12289.5</v>
      </c>
      <c r="H52" s="95">
        <v>2159.6</v>
      </c>
      <c r="I52" s="95">
        <v>6072</v>
      </c>
      <c r="J52" s="95">
        <v>18566.1</v>
      </c>
      <c r="K52" s="95">
        <v>7405.8</v>
      </c>
      <c r="L52" s="95">
        <v>1461</v>
      </c>
      <c r="M52" s="95">
        <v>12210.8</v>
      </c>
      <c r="N52" s="95">
        <v>63061.6</v>
      </c>
      <c r="O52" s="95">
        <v>11458.4</v>
      </c>
      <c r="P52" s="95">
        <v>158165.3</v>
      </c>
      <c r="Q52" s="95">
        <v>17051.1</v>
      </c>
      <c r="R52" s="95">
        <v>95.8</v>
      </c>
      <c r="S52" s="95">
        <v>609.5</v>
      </c>
      <c r="T52" s="95">
        <v>262</v>
      </c>
      <c r="U52" s="96">
        <v>199.2</v>
      </c>
    </row>
    <row r="53" spans="1:21" ht="12.75" customHeight="1">
      <c r="A53" s="93" t="s">
        <v>211</v>
      </c>
      <c r="B53" s="94"/>
      <c r="C53" s="94"/>
      <c r="D53" s="95">
        <v>16.5</v>
      </c>
      <c r="E53" s="95">
        <v>675.9</v>
      </c>
      <c r="F53" s="95">
        <v>19318.4</v>
      </c>
      <c r="G53" s="95">
        <v>12272.1</v>
      </c>
      <c r="H53" s="95">
        <v>1538.4</v>
      </c>
      <c r="I53" s="95">
        <v>2988</v>
      </c>
      <c r="J53" s="95">
        <v>13300.4</v>
      </c>
      <c r="K53" s="95">
        <v>11983.3</v>
      </c>
      <c r="L53" s="95">
        <v>1564.6</v>
      </c>
      <c r="M53" s="95">
        <v>11025.5</v>
      </c>
      <c r="N53" s="95">
        <v>34973.6</v>
      </c>
      <c r="O53" s="95">
        <v>13977.5</v>
      </c>
      <c r="P53" s="95">
        <v>93230.3</v>
      </c>
      <c r="Q53" s="95">
        <v>12126.6</v>
      </c>
      <c r="R53" s="95">
        <v>115.6</v>
      </c>
      <c r="S53" s="95">
        <v>923.1</v>
      </c>
      <c r="T53" s="95">
        <v>266.8</v>
      </c>
      <c r="U53" s="96">
        <v>335.1</v>
      </c>
    </row>
    <row r="54" spans="1:21" ht="12.75" customHeight="1">
      <c r="A54" s="93" t="s">
        <v>212</v>
      </c>
      <c r="B54" s="94"/>
      <c r="C54" s="94"/>
      <c r="D54" s="95">
        <v>11</v>
      </c>
      <c r="E54" s="95">
        <v>383.8</v>
      </c>
      <c r="F54" s="95">
        <v>6280.1</v>
      </c>
      <c r="G54" s="95">
        <v>4727</v>
      </c>
      <c r="H54" s="95">
        <v>742.6</v>
      </c>
      <c r="I54" s="95">
        <v>1534.2</v>
      </c>
      <c r="J54" s="95">
        <v>6686.3</v>
      </c>
      <c r="K54" s="95">
        <v>7733.1</v>
      </c>
      <c r="L54" s="95">
        <v>845.4</v>
      </c>
      <c r="M54" s="95">
        <v>4955.7</v>
      </c>
      <c r="N54" s="95">
        <v>11103.1</v>
      </c>
      <c r="O54" s="95">
        <v>9873.5</v>
      </c>
      <c r="P54" s="95">
        <v>35682</v>
      </c>
      <c r="Q54" s="95">
        <v>4867.8</v>
      </c>
      <c r="R54" s="95">
        <v>54.6</v>
      </c>
      <c r="S54" s="95">
        <v>506.1</v>
      </c>
      <c r="T54" s="95">
        <v>134.6</v>
      </c>
      <c r="U54" s="96">
        <v>108.7</v>
      </c>
    </row>
    <row r="55" spans="1:21" ht="12.75" customHeight="1">
      <c r="A55" s="25" t="s">
        <v>166</v>
      </c>
      <c r="B55" s="60"/>
      <c r="C55" s="60"/>
      <c r="D55" s="50">
        <v>48.4</v>
      </c>
      <c r="E55" s="50">
        <v>7429.8</v>
      </c>
      <c r="F55" s="50">
        <v>27443.4</v>
      </c>
      <c r="G55" s="50">
        <v>5791.7</v>
      </c>
      <c r="H55" s="50">
        <v>2769.6</v>
      </c>
      <c r="I55" s="50">
        <v>16114</v>
      </c>
      <c r="J55" s="50">
        <v>40121.2</v>
      </c>
      <c r="K55" s="50">
        <v>6337.5</v>
      </c>
      <c r="L55" s="50">
        <v>4387.2</v>
      </c>
      <c r="M55" s="50">
        <v>17217.8</v>
      </c>
      <c r="N55" s="50">
        <v>32161.6</v>
      </c>
      <c r="O55" s="50">
        <v>12669.3</v>
      </c>
      <c r="P55" s="50">
        <v>79877.2</v>
      </c>
      <c r="Q55" s="50">
        <v>9070.5</v>
      </c>
      <c r="R55" s="50">
        <v>2100.3</v>
      </c>
      <c r="S55" s="50">
        <v>22755.4</v>
      </c>
      <c r="T55" s="50">
        <v>1499.8</v>
      </c>
      <c r="U55" s="139">
        <v>1265.7</v>
      </c>
    </row>
    <row r="56" spans="1:21" ht="12.75" customHeight="1">
      <c r="A56" s="8" t="s">
        <v>213</v>
      </c>
      <c r="B56" s="9"/>
      <c r="C56" s="9"/>
      <c r="D56" s="10">
        <v>94.7</v>
      </c>
      <c r="E56" s="10">
        <v>1364.5</v>
      </c>
      <c r="F56" s="10">
        <v>22872.2</v>
      </c>
      <c r="G56" s="10">
        <v>6205.2</v>
      </c>
      <c r="H56" s="10">
        <v>1424.6</v>
      </c>
      <c r="I56" s="10">
        <v>3709.7</v>
      </c>
      <c r="J56" s="10">
        <v>18870.5</v>
      </c>
      <c r="K56" s="10">
        <v>9155.7</v>
      </c>
      <c r="L56" s="10">
        <v>4228.8</v>
      </c>
      <c r="M56" s="10">
        <v>8066.3</v>
      </c>
      <c r="N56" s="10">
        <v>23055.3</v>
      </c>
      <c r="O56" s="10">
        <v>19280.1</v>
      </c>
      <c r="P56" s="10">
        <v>72609.6</v>
      </c>
      <c r="Q56" s="10">
        <v>24773</v>
      </c>
      <c r="R56" s="10">
        <v>339.2</v>
      </c>
      <c r="S56" s="10">
        <v>1314.9</v>
      </c>
      <c r="T56" s="10">
        <v>762.2</v>
      </c>
      <c r="U56" s="11">
        <v>929.2</v>
      </c>
    </row>
    <row r="57" spans="1:21" ht="12.75" customHeight="1">
      <c r="A57" s="93" t="s">
        <v>214</v>
      </c>
      <c r="B57" s="94"/>
      <c r="C57" s="94"/>
      <c r="D57" s="95">
        <v>57.4</v>
      </c>
      <c r="E57" s="95">
        <v>640.2</v>
      </c>
      <c r="F57" s="95">
        <v>22334</v>
      </c>
      <c r="G57" s="95">
        <v>6729.8</v>
      </c>
      <c r="H57" s="95">
        <v>842</v>
      </c>
      <c r="I57" s="95">
        <v>3053.9</v>
      </c>
      <c r="J57" s="95">
        <v>17631.6</v>
      </c>
      <c r="K57" s="95">
        <v>8449.8</v>
      </c>
      <c r="L57" s="95">
        <v>3007.4</v>
      </c>
      <c r="M57" s="95">
        <v>8521.1</v>
      </c>
      <c r="N57" s="95">
        <v>23998.1</v>
      </c>
      <c r="O57" s="95">
        <v>12736.5</v>
      </c>
      <c r="P57" s="95">
        <v>58217.2</v>
      </c>
      <c r="Q57" s="95">
        <v>15041.6</v>
      </c>
      <c r="R57" s="95">
        <v>219.8</v>
      </c>
      <c r="S57" s="95">
        <v>958.6</v>
      </c>
      <c r="T57" s="95">
        <v>413.9</v>
      </c>
      <c r="U57" s="96">
        <v>692.1</v>
      </c>
    </row>
    <row r="58" spans="1:21" ht="12.75" customHeight="1">
      <c r="A58" s="93" t="s">
        <v>215</v>
      </c>
      <c r="B58" s="94"/>
      <c r="C58" s="94"/>
      <c r="D58" s="95">
        <v>0.2</v>
      </c>
      <c r="E58" s="95">
        <v>18.8</v>
      </c>
      <c r="F58" s="95">
        <v>2388.9</v>
      </c>
      <c r="G58" s="95">
        <v>45.8</v>
      </c>
      <c r="H58" s="95">
        <v>94.3</v>
      </c>
      <c r="I58" s="95">
        <v>413.2</v>
      </c>
      <c r="J58" s="95">
        <v>1835.4</v>
      </c>
      <c r="K58" s="95">
        <v>331.2</v>
      </c>
      <c r="L58" s="95">
        <v>82.1</v>
      </c>
      <c r="M58" s="95">
        <v>711</v>
      </c>
      <c r="N58" s="95">
        <v>135.5</v>
      </c>
      <c r="O58" s="95">
        <v>78.1</v>
      </c>
      <c r="P58" s="95">
        <v>590.4</v>
      </c>
      <c r="Q58" s="95">
        <v>264.2</v>
      </c>
      <c r="R58" s="95">
        <v>14.2</v>
      </c>
      <c r="S58" s="95">
        <v>89</v>
      </c>
      <c r="T58" s="95">
        <v>45.9</v>
      </c>
      <c r="U58" s="96">
        <v>34.8</v>
      </c>
    </row>
    <row r="59" spans="1:21" ht="12.75" customHeight="1">
      <c r="A59" s="93" t="s">
        <v>216</v>
      </c>
      <c r="B59" s="94"/>
      <c r="C59" s="94"/>
      <c r="D59" s="95">
        <v>9.9</v>
      </c>
      <c r="E59" s="95">
        <v>666</v>
      </c>
      <c r="F59" s="95">
        <v>7943.1</v>
      </c>
      <c r="G59" s="95">
        <v>886.8</v>
      </c>
      <c r="H59" s="95">
        <v>574.2</v>
      </c>
      <c r="I59" s="95">
        <v>3019.8</v>
      </c>
      <c r="J59" s="95">
        <v>10430.5</v>
      </c>
      <c r="K59" s="95">
        <v>2440.5</v>
      </c>
      <c r="L59" s="95">
        <v>990.3</v>
      </c>
      <c r="M59" s="95">
        <v>2852.2</v>
      </c>
      <c r="N59" s="95">
        <v>-554.3</v>
      </c>
      <c r="O59" s="95">
        <v>2902.9</v>
      </c>
      <c r="P59" s="95">
        <v>147</v>
      </c>
      <c r="Q59" s="95">
        <v>-635.4</v>
      </c>
      <c r="R59" s="95">
        <v>153.2</v>
      </c>
      <c r="S59" s="95">
        <v>716.5</v>
      </c>
      <c r="T59" s="95">
        <v>243.7</v>
      </c>
      <c r="U59" s="96">
        <v>235.3</v>
      </c>
    </row>
    <row r="60" spans="1:21" s="144" customFormat="1" ht="12.75" customHeight="1">
      <c r="A60" s="140" t="s">
        <v>217</v>
      </c>
      <c r="B60" s="141"/>
      <c r="C60" s="141"/>
      <c r="D60" s="142">
        <v>75.6</v>
      </c>
      <c r="E60" s="142">
        <v>7469.4</v>
      </c>
      <c r="F60" s="142">
        <v>17649.5</v>
      </c>
      <c r="G60" s="142">
        <v>4334.6</v>
      </c>
      <c r="H60" s="142">
        <v>2683.7</v>
      </c>
      <c r="I60" s="142">
        <v>13336.8</v>
      </c>
      <c r="J60" s="142">
        <v>29094.3</v>
      </c>
      <c r="K60" s="142">
        <v>4271.6</v>
      </c>
      <c r="L60" s="142">
        <v>4536.2</v>
      </c>
      <c r="M60" s="142">
        <v>13199.7</v>
      </c>
      <c r="N60" s="142">
        <v>31637.6</v>
      </c>
      <c r="O60" s="142">
        <v>16231.9</v>
      </c>
      <c r="P60" s="142">
        <v>93532.2</v>
      </c>
      <c r="Q60" s="142">
        <v>19173.1</v>
      </c>
      <c r="R60" s="142">
        <v>2052.3</v>
      </c>
      <c r="S60" s="142">
        <v>22306.2</v>
      </c>
      <c r="T60" s="142">
        <v>1558.4</v>
      </c>
      <c r="U60" s="143">
        <v>1232.6</v>
      </c>
    </row>
    <row r="61" spans="1:21" ht="12.75" customHeight="1">
      <c r="A61" s="145" t="s">
        <v>88</v>
      </c>
      <c r="B61" s="146"/>
      <c r="C61" s="146"/>
      <c r="D61" s="74">
        <v>75.6</v>
      </c>
      <c r="E61" s="74">
        <v>7474.1</v>
      </c>
      <c r="F61" s="74">
        <v>17840.9</v>
      </c>
      <c r="G61" s="74">
        <v>4382.6</v>
      </c>
      <c r="H61" s="74">
        <v>2741.3</v>
      </c>
      <c r="I61" s="74">
        <v>13833.2</v>
      </c>
      <c r="J61" s="74">
        <v>29134.2</v>
      </c>
      <c r="K61" s="74">
        <v>4206.6</v>
      </c>
      <c r="L61" s="74">
        <v>4229.8</v>
      </c>
      <c r="M61" s="74">
        <v>13158.5</v>
      </c>
      <c r="N61" s="74">
        <v>31825.3</v>
      </c>
      <c r="O61" s="74">
        <v>16742.5</v>
      </c>
      <c r="P61" s="74">
        <v>94253</v>
      </c>
      <c r="Q61" s="74">
        <v>19293.3</v>
      </c>
      <c r="R61" s="74">
        <v>2053.5</v>
      </c>
      <c r="S61" s="74">
        <v>22335</v>
      </c>
      <c r="T61" s="74">
        <v>1545.7</v>
      </c>
      <c r="U61" s="75">
        <v>1233.2</v>
      </c>
    </row>
    <row r="62" spans="1:21" ht="12.75" customHeight="1">
      <c r="A62" s="147"/>
      <c r="B62" s="147"/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</row>
    <row r="63" spans="1:21" ht="12.75" customHeight="1">
      <c r="A63" s="147"/>
      <c r="B63" s="147"/>
      <c r="C63" s="147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</row>
    <row r="64" spans="1:21" ht="12.75" customHeight="1">
      <c r="A64" s="147"/>
      <c r="B64" s="147"/>
      <c r="C64" s="147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</row>
    <row r="65" ht="12.75" customHeight="1">
      <c r="A65" s="149" t="s">
        <v>218</v>
      </c>
    </row>
    <row r="66" spans="1:21" ht="12.75" customHeight="1">
      <c r="A66" s="4" t="s">
        <v>77</v>
      </c>
      <c r="B66" s="4"/>
      <c r="C66" s="4"/>
      <c r="D66" s="5">
        <v>0.1</v>
      </c>
      <c r="E66" s="5">
        <v>21.6</v>
      </c>
      <c r="F66" s="5">
        <v>179.4</v>
      </c>
      <c r="G66" s="5">
        <v>9.1</v>
      </c>
      <c r="H66" s="5">
        <v>11.8</v>
      </c>
      <c r="I66" s="5">
        <v>552.8</v>
      </c>
      <c r="J66" s="5">
        <v>344.5</v>
      </c>
      <c r="K66" s="5">
        <v>246.1</v>
      </c>
      <c r="L66" s="5">
        <v>67.8</v>
      </c>
      <c r="M66" s="5">
        <v>88.6</v>
      </c>
      <c r="N66" s="5">
        <v>64.5</v>
      </c>
      <c r="O66" s="5">
        <v>136.1</v>
      </c>
      <c r="P66" s="5">
        <v>308.6</v>
      </c>
      <c r="Q66" s="5">
        <v>60.2</v>
      </c>
      <c r="R66" s="5">
        <v>3</v>
      </c>
      <c r="S66" s="5">
        <v>121</v>
      </c>
      <c r="T66" s="5">
        <v>36.6</v>
      </c>
      <c r="U66" s="5">
        <v>7.2</v>
      </c>
    </row>
    <row r="67" spans="1:21" ht="13.5" customHeight="1">
      <c r="A67" s="4" t="s">
        <v>78</v>
      </c>
      <c r="B67" s="4"/>
      <c r="C67" s="4"/>
      <c r="D67" s="5">
        <v>0</v>
      </c>
      <c r="E67" s="5">
        <v>26.3</v>
      </c>
      <c r="F67" s="5">
        <v>370.6</v>
      </c>
      <c r="G67" s="5">
        <v>57.3</v>
      </c>
      <c r="H67" s="5">
        <v>69.4</v>
      </c>
      <c r="I67" s="5">
        <v>1049.3</v>
      </c>
      <c r="J67" s="5">
        <v>384.5</v>
      </c>
      <c r="K67" s="5">
        <v>180.8</v>
      </c>
      <c r="L67" s="5" t="s">
        <v>79</v>
      </c>
      <c r="M67" s="5">
        <v>47.2</v>
      </c>
      <c r="N67" s="5">
        <v>252.2</v>
      </c>
      <c r="O67" s="5">
        <v>646.7</v>
      </c>
      <c r="P67" s="5">
        <v>1029.5</v>
      </c>
      <c r="Q67" s="5">
        <v>180.4</v>
      </c>
      <c r="R67" s="5">
        <v>4.1</v>
      </c>
      <c r="S67" s="5">
        <v>149.7</v>
      </c>
      <c r="T67" s="5">
        <v>23.8</v>
      </c>
      <c r="U67" s="5">
        <v>7.6</v>
      </c>
    </row>
    <row r="68" spans="1:21" ht="12.75" customHeight="1">
      <c r="A68" s="147" t="s">
        <v>90</v>
      </c>
      <c r="B68" s="150" t="s">
        <v>135</v>
      </c>
      <c r="C68" s="151"/>
      <c r="D68" s="148">
        <v>412</v>
      </c>
      <c r="E68" s="148">
        <v>2582.1</v>
      </c>
      <c r="F68" s="148">
        <v>195284.6</v>
      </c>
      <c r="G68" s="148">
        <v>24704.4</v>
      </c>
      <c r="H68" s="148">
        <v>10835.6</v>
      </c>
      <c r="I68" s="148">
        <v>87649.9</v>
      </c>
      <c r="J68" s="148">
        <v>174837.1</v>
      </c>
      <c r="K68" s="148">
        <v>77618.7</v>
      </c>
      <c r="L68" s="148">
        <v>36341.1</v>
      </c>
      <c r="M68" s="148">
        <v>77972</v>
      </c>
      <c r="N68" s="148">
        <v>16061.8</v>
      </c>
      <c r="O68" s="148">
        <v>38967</v>
      </c>
      <c r="P68" s="148">
        <v>96270.7</v>
      </c>
      <c r="Q68" s="148">
        <v>71379.6</v>
      </c>
      <c r="R68" s="148">
        <v>6113.5</v>
      </c>
      <c r="S68" s="148">
        <v>51255.5</v>
      </c>
      <c r="T68" s="148">
        <v>7688.5</v>
      </c>
      <c r="U68" s="148">
        <v>11620.7</v>
      </c>
    </row>
    <row r="71" spans="4:21" ht="12.7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3" ht="12.75" customHeight="1">
      <c r="A72" s="152" t="s">
        <v>219</v>
      </c>
      <c r="B72" s="152"/>
      <c r="C72" s="1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47.7109375" style="7" customWidth="1"/>
    <col min="2" max="4" width="11.00390625" style="0" customWidth="1"/>
    <col min="5" max="246" width="11.57421875" style="58" customWidth="1"/>
    <col min="247" max="16384" width="11.57421875" style="153" customWidth="1"/>
  </cols>
  <sheetData>
    <row r="1" ht="12.75">
      <c r="A1" s="1" t="s">
        <v>220</v>
      </c>
    </row>
    <row r="2" ht="12">
      <c r="A2" s="2" t="s">
        <v>1</v>
      </c>
    </row>
    <row r="3" ht="12">
      <c r="A3" s="2" t="s">
        <v>221</v>
      </c>
    </row>
    <row r="4" ht="12.75">
      <c r="A4" s="3" t="s">
        <v>290</v>
      </c>
    </row>
    <row r="5" ht="12">
      <c r="A5" s="2"/>
    </row>
    <row r="6" ht="12.75">
      <c r="A6" s="3" t="s">
        <v>7</v>
      </c>
    </row>
    <row r="7" spans="1:31" ht="12">
      <c r="A7" s="154" t="s">
        <v>222</v>
      </c>
      <c r="B7" s="232" t="s">
        <v>292</v>
      </c>
      <c r="C7" s="232" t="s">
        <v>293</v>
      </c>
      <c r="D7" s="232" t="s">
        <v>294</v>
      </c>
      <c r="E7" s="232" t="s">
        <v>295</v>
      </c>
      <c r="F7" s="232" t="s">
        <v>296</v>
      </c>
      <c r="G7" s="232" t="s">
        <v>297</v>
      </c>
      <c r="H7" s="232" t="s">
        <v>298</v>
      </c>
      <c r="I7" s="232" t="s">
        <v>299</v>
      </c>
      <c r="J7" s="232" t="s">
        <v>300</v>
      </c>
      <c r="K7" s="232" t="s">
        <v>301</v>
      </c>
      <c r="L7" s="232" t="s">
        <v>302</v>
      </c>
      <c r="M7" s="232" t="s">
        <v>303</v>
      </c>
      <c r="N7" s="232" t="s">
        <v>304</v>
      </c>
      <c r="O7" s="232" t="s">
        <v>305</v>
      </c>
      <c r="P7" s="232" t="s">
        <v>306</v>
      </c>
      <c r="Q7" s="232" t="s">
        <v>307</v>
      </c>
      <c r="R7" s="232" t="s">
        <v>308</v>
      </c>
      <c r="S7" s="232" t="s">
        <v>309</v>
      </c>
      <c r="T7" s="232" t="s">
        <v>310</v>
      </c>
      <c r="U7" s="232" t="s">
        <v>311</v>
      </c>
      <c r="V7" s="232" t="s">
        <v>312</v>
      </c>
      <c r="W7" s="232" t="s">
        <v>313</v>
      </c>
      <c r="X7" s="232" t="s">
        <v>314</v>
      </c>
      <c r="Y7" s="58" t="s">
        <v>291</v>
      </c>
      <c r="Z7" s="58" t="s">
        <v>291</v>
      </c>
      <c r="AA7" s="58" t="s">
        <v>291</v>
      </c>
      <c r="AB7" s="58" t="s">
        <v>291</v>
      </c>
      <c r="AC7" s="58" t="s">
        <v>291</v>
      </c>
      <c r="AD7" s="58" t="s">
        <v>291</v>
      </c>
      <c r="AE7" s="58" t="s">
        <v>291</v>
      </c>
    </row>
    <row r="8" spans="1:256" s="156" customFormat="1" ht="99.75">
      <c r="A8" s="155" t="s">
        <v>223</v>
      </c>
      <c r="B8" s="232" t="s">
        <v>315</v>
      </c>
      <c r="C8" s="232" t="s">
        <v>316</v>
      </c>
      <c r="D8" s="232" t="s">
        <v>317</v>
      </c>
      <c r="E8" s="232" t="s">
        <v>318</v>
      </c>
      <c r="F8" s="232" t="s">
        <v>319</v>
      </c>
      <c r="G8" s="232" t="s">
        <v>320</v>
      </c>
      <c r="H8" s="232" t="s">
        <v>321</v>
      </c>
      <c r="I8" s="232" t="s">
        <v>322</v>
      </c>
      <c r="J8" s="232" t="s">
        <v>323</v>
      </c>
      <c r="K8" s="232" t="s">
        <v>324</v>
      </c>
      <c r="L8" s="232" t="s">
        <v>325</v>
      </c>
      <c r="M8" s="232" t="s">
        <v>326</v>
      </c>
      <c r="N8" s="232" t="s">
        <v>327</v>
      </c>
      <c r="O8" s="232" t="s">
        <v>328</v>
      </c>
      <c r="P8" s="232" t="s">
        <v>329</v>
      </c>
      <c r="Q8" s="232" t="s">
        <v>330</v>
      </c>
      <c r="R8" s="232" t="s">
        <v>331</v>
      </c>
      <c r="S8" s="232" t="s">
        <v>332</v>
      </c>
      <c r="T8" s="232" t="s">
        <v>333</v>
      </c>
      <c r="U8" s="232" t="s">
        <v>334</v>
      </c>
      <c r="V8" s="232" t="s">
        <v>335</v>
      </c>
      <c r="W8" s="232" t="s">
        <v>335</v>
      </c>
      <c r="X8" s="232" t="s">
        <v>40</v>
      </c>
      <c r="Y8" s="58" t="s">
        <v>291</v>
      </c>
      <c r="Z8" s="58" t="s">
        <v>291</v>
      </c>
      <c r="AA8" s="58" t="s">
        <v>291</v>
      </c>
      <c r="AB8" s="58" t="s">
        <v>291</v>
      </c>
      <c r="AC8" s="58" t="s">
        <v>291</v>
      </c>
      <c r="AD8" s="58" t="s">
        <v>291</v>
      </c>
      <c r="AE8" s="58" t="s">
        <v>291</v>
      </c>
      <c r="IM8" s="157"/>
      <c r="IN8" s="157"/>
      <c r="IO8" s="157"/>
      <c r="IP8" s="157"/>
      <c r="IQ8" s="157"/>
      <c r="IR8" s="157"/>
      <c r="IS8" s="157"/>
      <c r="IT8" s="157"/>
      <c r="IU8" s="157"/>
      <c r="IV8" s="157"/>
    </row>
    <row r="9" spans="1:31" ht="12">
      <c r="A9" s="218" t="s">
        <v>224</v>
      </c>
      <c r="B9" s="230">
        <v>87047</v>
      </c>
      <c r="C9" s="230">
        <v>65714</v>
      </c>
      <c r="D9" s="230">
        <v>21333</v>
      </c>
      <c r="E9" s="230">
        <v>165309</v>
      </c>
      <c r="F9" s="230">
        <v>11107</v>
      </c>
      <c r="G9" s="230">
        <v>154202</v>
      </c>
      <c r="H9" s="230">
        <v>89371</v>
      </c>
      <c r="I9" s="230">
        <v>77537</v>
      </c>
      <c r="J9" s="230">
        <v>11834</v>
      </c>
      <c r="K9" s="230">
        <v>5629</v>
      </c>
      <c r="L9" s="230">
        <v>4095</v>
      </c>
      <c r="M9" s="230">
        <v>1534</v>
      </c>
      <c r="N9" s="230">
        <v>22346</v>
      </c>
      <c r="O9" s="230">
        <v>20065</v>
      </c>
      <c r="P9" s="230">
        <v>2281</v>
      </c>
      <c r="Q9" s="230">
        <v>83487</v>
      </c>
      <c r="R9" s="230">
        <v>25896</v>
      </c>
      <c r="S9" s="230">
        <v>18373</v>
      </c>
      <c r="T9" s="230">
        <v>13885</v>
      </c>
      <c r="U9" s="230">
        <v>25333</v>
      </c>
      <c r="V9" s="230">
        <v>8677</v>
      </c>
      <c r="W9" s="230">
        <v>8677</v>
      </c>
      <c r="X9" s="230" t="s">
        <v>336</v>
      </c>
      <c r="Y9" s="58" t="s">
        <v>291</v>
      </c>
      <c r="Z9" s="58" t="s">
        <v>291</v>
      </c>
      <c r="AA9" s="58" t="s">
        <v>291</v>
      </c>
      <c r="AB9" s="58" t="s">
        <v>291</v>
      </c>
      <c r="AC9" s="58" t="s">
        <v>291</v>
      </c>
      <c r="AD9" s="58" t="s">
        <v>291</v>
      </c>
      <c r="AE9" s="58" t="s">
        <v>291</v>
      </c>
    </row>
    <row r="10" spans="1:31" ht="12">
      <c r="A10" s="159" t="s">
        <v>288</v>
      </c>
      <c r="B10" s="228">
        <v>43763.96</v>
      </c>
      <c r="C10" s="228">
        <v>24618.92</v>
      </c>
      <c r="D10" s="228">
        <v>19145.04</v>
      </c>
      <c r="E10" s="228">
        <v>43120.4</v>
      </c>
      <c r="F10" s="228">
        <v>14155.54</v>
      </c>
      <c r="G10" s="228">
        <v>28964.87</v>
      </c>
      <c r="H10" s="228">
        <v>55012.36</v>
      </c>
      <c r="I10" s="228">
        <v>46210.12</v>
      </c>
      <c r="J10" s="228">
        <v>8802.24</v>
      </c>
      <c r="K10" s="228">
        <v>9259.59</v>
      </c>
      <c r="L10" s="228">
        <v>8922</v>
      </c>
      <c r="M10" s="228">
        <v>337.59</v>
      </c>
      <c r="N10" s="228">
        <v>17247.62</v>
      </c>
      <c r="O10" s="228">
        <v>15274.63</v>
      </c>
      <c r="P10" s="228">
        <v>1972.99</v>
      </c>
      <c r="Q10" s="228">
        <v>8303.96</v>
      </c>
      <c r="R10" s="228">
        <v>2740.64</v>
      </c>
      <c r="S10" s="228">
        <v>1147.32</v>
      </c>
      <c r="T10" s="228">
        <v>627.06</v>
      </c>
      <c r="U10" s="228">
        <v>3788.95</v>
      </c>
      <c r="V10" s="228">
        <v>3650.22</v>
      </c>
      <c r="W10" s="228">
        <v>3650.22</v>
      </c>
      <c r="X10" s="228" t="s">
        <v>336</v>
      </c>
      <c r="Y10" s="58" t="s">
        <v>291</v>
      </c>
      <c r="Z10" s="58" t="s">
        <v>291</v>
      </c>
      <c r="AA10" s="58" t="s">
        <v>291</v>
      </c>
      <c r="AB10" s="58" t="s">
        <v>291</v>
      </c>
      <c r="AC10" s="58" t="s">
        <v>291</v>
      </c>
      <c r="AD10" s="58" t="s">
        <v>291</v>
      </c>
      <c r="AE10" s="58" t="s">
        <v>291</v>
      </c>
    </row>
    <row r="11" spans="1:31" ht="12">
      <c r="A11" s="160" t="s">
        <v>225</v>
      </c>
      <c r="B11" s="229">
        <v>1075.89</v>
      </c>
      <c r="C11" s="229">
        <v>589.69</v>
      </c>
      <c r="D11" s="229">
        <v>486.2</v>
      </c>
      <c r="E11" s="229">
        <v>11878.66</v>
      </c>
      <c r="F11" s="229">
        <v>8286.51</v>
      </c>
      <c r="G11" s="229">
        <v>3592.15</v>
      </c>
      <c r="H11" s="229">
        <v>9352.14</v>
      </c>
      <c r="I11" s="229">
        <v>8625.95</v>
      </c>
      <c r="J11" s="229">
        <v>726.19</v>
      </c>
      <c r="K11" s="229">
        <v>3537.26</v>
      </c>
      <c r="L11" s="229">
        <v>3506.89</v>
      </c>
      <c r="M11" s="229">
        <v>30.37</v>
      </c>
      <c r="N11" s="229">
        <v>2146.36</v>
      </c>
      <c r="O11" s="229">
        <v>1661.31</v>
      </c>
      <c r="P11" s="229">
        <v>485.04</v>
      </c>
      <c r="Q11" s="229">
        <v>982.77</v>
      </c>
      <c r="R11" s="229">
        <v>357.61</v>
      </c>
      <c r="S11" s="229">
        <v>100.1</v>
      </c>
      <c r="T11" s="229">
        <v>127.1</v>
      </c>
      <c r="U11" s="229">
        <v>397.95</v>
      </c>
      <c r="V11" s="229">
        <v>12.51</v>
      </c>
      <c r="W11" s="229">
        <v>12.51</v>
      </c>
      <c r="X11" s="229" t="s">
        <v>336</v>
      </c>
      <c r="Y11" s="58" t="s">
        <v>291</v>
      </c>
      <c r="Z11" s="58" t="s">
        <v>291</v>
      </c>
      <c r="AA11" s="58" t="s">
        <v>291</v>
      </c>
      <c r="AB11" s="58" t="s">
        <v>291</v>
      </c>
      <c r="AC11" s="58" t="s">
        <v>291</v>
      </c>
      <c r="AD11" s="58" t="s">
        <v>291</v>
      </c>
      <c r="AE11" s="58" t="s">
        <v>291</v>
      </c>
    </row>
    <row r="12" spans="1:31" ht="12">
      <c r="A12" s="158" t="s">
        <v>226</v>
      </c>
      <c r="B12" s="228">
        <v>74.91</v>
      </c>
      <c r="C12" s="228">
        <v>38.07</v>
      </c>
      <c r="D12" s="228">
        <v>36.84</v>
      </c>
      <c r="E12" s="228">
        <v>4995.03</v>
      </c>
      <c r="F12" s="228">
        <v>3881.27</v>
      </c>
      <c r="G12" s="228">
        <v>1113.76</v>
      </c>
      <c r="H12" s="228">
        <v>1450.6</v>
      </c>
      <c r="I12" s="228">
        <v>692.68</v>
      </c>
      <c r="J12" s="228">
        <v>757.92</v>
      </c>
      <c r="K12" s="228">
        <v>1941.67</v>
      </c>
      <c r="L12" s="228">
        <v>1912.1</v>
      </c>
      <c r="M12" s="228">
        <v>29.57</v>
      </c>
      <c r="N12" s="228">
        <v>151.86</v>
      </c>
      <c r="O12" s="228">
        <v>132.31</v>
      </c>
      <c r="P12" s="228">
        <v>19.56</v>
      </c>
      <c r="Q12" s="228">
        <v>485.6</v>
      </c>
      <c r="R12" s="228">
        <v>211.55</v>
      </c>
      <c r="S12" s="228">
        <v>45.23</v>
      </c>
      <c r="T12" s="228">
        <v>2.62</v>
      </c>
      <c r="U12" s="228">
        <v>226.21</v>
      </c>
      <c r="V12" s="228">
        <v>503.56</v>
      </c>
      <c r="W12" s="228">
        <v>503.56</v>
      </c>
      <c r="X12" s="228" t="s">
        <v>336</v>
      </c>
      <c r="Y12" s="58" t="s">
        <v>291</v>
      </c>
      <c r="Z12" s="58" t="s">
        <v>291</v>
      </c>
      <c r="AA12" s="58" t="s">
        <v>291</v>
      </c>
      <c r="AB12" s="58" t="s">
        <v>291</v>
      </c>
      <c r="AC12" s="58" t="s">
        <v>291</v>
      </c>
      <c r="AD12" s="58" t="s">
        <v>291</v>
      </c>
      <c r="AE12" s="58" t="s">
        <v>291</v>
      </c>
    </row>
    <row r="13" spans="1:256" s="161" customFormat="1" ht="24.75">
      <c r="A13" s="158" t="s">
        <v>227</v>
      </c>
      <c r="B13" s="227">
        <v>40.23</v>
      </c>
      <c r="C13" s="227">
        <v>18.19</v>
      </c>
      <c r="D13" s="227">
        <v>22.04</v>
      </c>
      <c r="E13" s="227">
        <v>4443.94</v>
      </c>
      <c r="F13" s="227">
        <v>3755.54</v>
      </c>
      <c r="G13" s="227">
        <v>688.41</v>
      </c>
      <c r="H13" s="227">
        <v>1281.88</v>
      </c>
      <c r="I13" s="227">
        <v>799.89</v>
      </c>
      <c r="J13" s="227">
        <v>481.99</v>
      </c>
      <c r="K13" s="227">
        <v>1029.42</v>
      </c>
      <c r="L13" s="227">
        <v>1017.56</v>
      </c>
      <c r="M13" s="227">
        <v>11.86</v>
      </c>
      <c r="N13" s="227">
        <v>186.68</v>
      </c>
      <c r="O13" s="227">
        <v>172.11</v>
      </c>
      <c r="P13" s="227">
        <v>14.57</v>
      </c>
      <c r="Q13" s="227">
        <v>314.35</v>
      </c>
      <c r="R13" s="227">
        <v>127.07</v>
      </c>
      <c r="S13" s="227">
        <v>32.94</v>
      </c>
      <c r="T13" s="227">
        <v>1.66</v>
      </c>
      <c r="U13" s="227">
        <v>152.68</v>
      </c>
      <c r="V13" s="227">
        <v>301.64</v>
      </c>
      <c r="W13" s="227">
        <v>301.64</v>
      </c>
      <c r="X13" s="227" t="s">
        <v>336</v>
      </c>
      <c r="Y13" s="58" t="s">
        <v>291</v>
      </c>
      <c r="Z13" s="58" t="s">
        <v>291</v>
      </c>
      <c r="AA13" s="58" t="s">
        <v>291</v>
      </c>
      <c r="AB13" s="58" t="s">
        <v>291</v>
      </c>
      <c r="AC13" s="58" t="s">
        <v>291</v>
      </c>
      <c r="AD13" s="58" t="s">
        <v>291</v>
      </c>
      <c r="AE13" s="58" t="s">
        <v>291</v>
      </c>
      <c r="IM13" s="162"/>
      <c r="IN13" s="162"/>
      <c r="IO13" s="162"/>
      <c r="IP13" s="162"/>
      <c r="IQ13" s="162"/>
      <c r="IR13" s="162"/>
      <c r="IS13" s="162"/>
      <c r="IT13" s="162"/>
      <c r="IU13" s="162"/>
      <c r="IV13" s="162"/>
    </row>
    <row r="14" spans="1:31" ht="12">
      <c r="A14" s="158" t="s">
        <v>228</v>
      </c>
      <c r="B14" s="229">
        <v>1.67</v>
      </c>
      <c r="C14" s="229">
        <v>0.3</v>
      </c>
      <c r="D14" s="229">
        <v>1.38</v>
      </c>
      <c r="E14" s="229">
        <v>-8.08</v>
      </c>
      <c r="F14" s="229">
        <v>-22.67</v>
      </c>
      <c r="G14" s="229">
        <v>14.59</v>
      </c>
      <c r="H14" s="229">
        <v>-8.78</v>
      </c>
      <c r="I14" s="229">
        <v>-8.34</v>
      </c>
      <c r="J14" s="229">
        <v>-0.44</v>
      </c>
      <c r="K14" s="229">
        <v>52.66</v>
      </c>
      <c r="L14" s="229">
        <v>52.84</v>
      </c>
      <c r="M14" s="229">
        <v>-0.17</v>
      </c>
      <c r="N14" s="229">
        <v>-7.8</v>
      </c>
      <c r="O14" s="229">
        <v>-7.73</v>
      </c>
      <c r="P14" s="229">
        <v>-0.07</v>
      </c>
      <c r="Q14" s="229">
        <v>3.24</v>
      </c>
      <c r="R14" s="229">
        <v>5.78</v>
      </c>
      <c r="S14" s="229">
        <v>0.48</v>
      </c>
      <c r="T14" s="229">
        <v>-0.26</v>
      </c>
      <c r="U14" s="229">
        <v>-2.76</v>
      </c>
      <c r="V14" s="229">
        <v>-2.76</v>
      </c>
      <c r="W14" s="229">
        <v>-2.76</v>
      </c>
      <c r="X14" s="229" t="s">
        <v>336</v>
      </c>
      <c r="Y14" s="58" t="s">
        <v>291</v>
      </c>
      <c r="Z14" s="58" t="s">
        <v>291</v>
      </c>
      <c r="AA14" s="58" t="s">
        <v>291</v>
      </c>
      <c r="AB14" s="58" t="s">
        <v>291</v>
      </c>
      <c r="AC14" s="58" t="s">
        <v>291</v>
      </c>
      <c r="AD14" s="58" t="s">
        <v>291</v>
      </c>
      <c r="AE14" s="58" t="s">
        <v>291</v>
      </c>
    </row>
    <row r="15" spans="1:31" s="164" customFormat="1" ht="12.75">
      <c r="A15" s="163" t="s">
        <v>229</v>
      </c>
      <c r="B15" s="231">
        <v>33.01</v>
      </c>
      <c r="C15" s="231">
        <v>19.58</v>
      </c>
      <c r="D15" s="231">
        <v>13.43</v>
      </c>
      <c r="E15" s="231">
        <v>559.17</v>
      </c>
      <c r="F15" s="231">
        <v>148.4</v>
      </c>
      <c r="G15" s="231">
        <v>410.76</v>
      </c>
      <c r="H15" s="231">
        <v>177.49</v>
      </c>
      <c r="I15" s="231">
        <v>-98.88</v>
      </c>
      <c r="J15" s="231">
        <v>276.37</v>
      </c>
      <c r="K15" s="231">
        <v>859.58</v>
      </c>
      <c r="L15" s="231">
        <v>841.71</v>
      </c>
      <c r="M15" s="231">
        <v>17.88</v>
      </c>
      <c r="N15" s="231">
        <v>-27.02</v>
      </c>
      <c r="O15" s="231">
        <v>-32.07</v>
      </c>
      <c r="P15" s="231">
        <v>5.05</v>
      </c>
      <c r="Q15" s="231">
        <v>168.02</v>
      </c>
      <c r="R15" s="231">
        <v>78.7</v>
      </c>
      <c r="S15" s="231">
        <v>11.81</v>
      </c>
      <c r="T15" s="231">
        <v>1.22</v>
      </c>
      <c r="U15" s="231">
        <v>76.29</v>
      </c>
      <c r="V15" s="231">
        <v>204.68</v>
      </c>
      <c r="W15" s="231">
        <v>204.68</v>
      </c>
      <c r="X15" s="231" t="s">
        <v>336</v>
      </c>
      <c r="Y15" s="58" t="s">
        <v>291</v>
      </c>
      <c r="Z15" s="58" t="s">
        <v>291</v>
      </c>
      <c r="AA15" s="58" t="s">
        <v>291</v>
      </c>
      <c r="AB15" s="58" t="s">
        <v>291</v>
      </c>
      <c r="AC15" s="58" t="s">
        <v>291</v>
      </c>
      <c r="AD15" s="58" t="s">
        <v>291</v>
      </c>
      <c r="AE15" s="58" t="s">
        <v>291</v>
      </c>
    </row>
    <row r="16" spans="1:31" s="166" customFormat="1" ht="12.75">
      <c r="A16" s="165" t="s">
        <v>286</v>
      </c>
      <c r="B16" s="228">
        <v>39.46</v>
      </c>
      <c r="C16" s="228">
        <v>20.73</v>
      </c>
      <c r="D16" s="228">
        <v>18.73</v>
      </c>
      <c r="E16" s="228">
        <v>375.37</v>
      </c>
      <c r="F16" s="228">
        <v>176.84</v>
      </c>
      <c r="G16" s="228">
        <v>198.54</v>
      </c>
      <c r="H16" s="228">
        <v>2188.89</v>
      </c>
      <c r="I16" s="228">
        <v>1903.92</v>
      </c>
      <c r="J16" s="228">
        <v>284.97</v>
      </c>
      <c r="K16" s="228">
        <v>1214.13</v>
      </c>
      <c r="L16" s="228">
        <v>1177.49</v>
      </c>
      <c r="M16" s="228">
        <v>36.64</v>
      </c>
      <c r="N16" s="228">
        <v>94.48</v>
      </c>
      <c r="O16" s="228">
        <v>87.55</v>
      </c>
      <c r="P16" s="228">
        <v>6.93</v>
      </c>
      <c r="Q16" s="228">
        <v>137.2</v>
      </c>
      <c r="R16" s="228">
        <v>49.86</v>
      </c>
      <c r="S16" s="228">
        <v>0</v>
      </c>
      <c r="T16" s="228">
        <v>0</v>
      </c>
      <c r="U16" s="228">
        <v>87.34</v>
      </c>
      <c r="V16" s="228">
        <v>2.32</v>
      </c>
      <c r="W16" s="228">
        <v>2.32</v>
      </c>
      <c r="X16" s="228" t="s">
        <v>336</v>
      </c>
      <c r="Y16" s="58" t="s">
        <v>291</v>
      </c>
      <c r="Z16" s="58" t="s">
        <v>291</v>
      </c>
      <c r="AA16" s="58" t="s">
        <v>291</v>
      </c>
      <c r="AB16" s="58" t="s">
        <v>291</v>
      </c>
      <c r="AC16" s="58" t="s">
        <v>291</v>
      </c>
      <c r="AD16" s="58" t="s">
        <v>291</v>
      </c>
      <c r="AE16" s="58" t="s">
        <v>291</v>
      </c>
    </row>
    <row r="17" spans="1:31" s="166" customFormat="1" ht="12.75">
      <c r="A17" s="158" t="s">
        <v>287</v>
      </c>
      <c r="B17" s="227">
        <v>43649.59</v>
      </c>
      <c r="C17" s="227">
        <v>24560.12</v>
      </c>
      <c r="D17" s="227">
        <v>19089.47</v>
      </c>
      <c r="E17" s="227">
        <v>37750</v>
      </c>
      <c r="F17" s="227">
        <v>10097.43</v>
      </c>
      <c r="G17" s="227">
        <v>27652.56</v>
      </c>
      <c r="H17" s="227">
        <v>51372.88</v>
      </c>
      <c r="I17" s="227">
        <v>43613.52</v>
      </c>
      <c r="J17" s="227">
        <v>7759.35</v>
      </c>
      <c r="K17" s="227">
        <v>6103.79</v>
      </c>
      <c r="L17" s="227">
        <v>5832.41</v>
      </c>
      <c r="M17" s="227">
        <v>271.38</v>
      </c>
      <c r="N17" s="227">
        <v>17001.27</v>
      </c>
      <c r="O17" s="227">
        <v>15054.78</v>
      </c>
      <c r="P17" s="227">
        <v>1946.5</v>
      </c>
      <c r="Q17" s="227">
        <v>7681.15</v>
      </c>
      <c r="R17" s="227">
        <v>2479.23</v>
      </c>
      <c r="S17" s="227">
        <v>1102.09</v>
      </c>
      <c r="T17" s="227">
        <v>624.44</v>
      </c>
      <c r="U17" s="227">
        <v>3475.39</v>
      </c>
      <c r="V17" s="227">
        <v>3144.34</v>
      </c>
      <c r="W17" s="227">
        <v>3144.34</v>
      </c>
      <c r="X17" s="227" t="s">
        <v>336</v>
      </c>
      <c r="Y17" s="58" t="s">
        <v>291</v>
      </c>
      <c r="Z17" s="58" t="s">
        <v>291</v>
      </c>
      <c r="AA17" s="58" t="s">
        <v>291</v>
      </c>
      <c r="AB17" s="58" t="s">
        <v>291</v>
      </c>
      <c r="AC17" s="58" t="s">
        <v>291</v>
      </c>
      <c r="AD17" s="58" t="s">
        <v>291</v>
      </c>
      <c r="AE17" s="58" t="s">
        <v>291</v>
      </c>
    </row>
    <row r="18" spans="1:31" ht="12">
      <c r="A18" s="158" t="s">
        <v>184</v>
      </c>
      <c r="B18" s="227">
        <v>8.22</v>
      </c>
      <c r="C18" s="227">
        <v>9.32</v>
      </c>
      <c r="D18" s="227">
        <v>-1.1</v>
      </c>
      <c r="E18" s="227">
        <v>105.58</v>
      </c>
      <c r="F18" s="227">
        <v>-9.03</v>
      </c>
      <c r="G18" s="227">
        <v>114.61</v>
      </c>
      <c r="H18" s="227">
        <v>163.87</v>
      </c>
      <c r="I18" s="227">
        <v>143.71</v>
      </c>
      <c r="J18" s="227">
        <v>20.16</v>
      </c>
      <c r="K18" s="227">
        <v>-258.19</v>
      </c>
      <c r="L18" s="227">
        <v>-258.49</v>
      </c>
      <c r="M18" s="227">
        <v>0.3</v>
      </c>
      <c r="N18" s="227">
        <v>7.52</v>
      </c>
      <c r="O18" s="227">
        <v>4.82</v>
      </c>
      <c r="P18" s="227">
        <v>2.7</v>
      </c>
      <c r="Q18" s="227">
        <v>65.65</v>
      </c>
      <c r="R18" s="227">
        <v>23.01</v>
      </c>
      <c r="S18" s="227">
        <v>2.86</v>
      </c>
      <c r="T18" s="227">
        <v>1.79</v>
      </c>
      <c r="U18" s="227">
        <v>38</v>
      </c>
      <c r="V18" s="227">
        <v>0.02</v>
      </c>
      <c r="W18" s="227">
        <v>0.02</v>
      </c>
      <c r="X18" s="227" t="s">
        <v>336</v>
      </c>
      <c r="Y18" s="58" t="s">
        <v>291</v>
      </c>
      <c r="Z18" s="58" t="s">
        <v>291</v>
      </c>
      <c r="AA18" s="58" t="s">
        <v>291</v>
      </c>
      <c r="AB18" s="58" t="s">
        <v>291</v>
      </c>
      <c r="AC18" s="58" t="s">
        <v>291</v>
      </c>
      <c r="AD18" s="58" t="s">
        <v>291</v>
      </c>
      <c r="AE18" s="58" t="s">
        <v>291</v>
      </c>
    </row>
    <row r="19" spans="1:31" ht="12">
      <c r="A19" s="158" t="s">
        <v>185</v>
      </c>
      <c r="B19" s="227">
        <v>13.57</v>
      </c>
      <c r="C19" s="227">
        <v>2</v>
      </c>
      <c r="D19" s="227">
        <v>11.56</v>
      </c>
      <c r="E19" s="227">
        <v>204.27</v>
      </c>
      <c r="F19" s="227">
        <v>93.64</v>
      </c>
      <c r="G19" s="227">
        <v>110.63</v>
      </c>
      <c r="H19" s="227">
        <v>646.54</v>
      </c>
      <c r="I19" s="227">
        <v>622.76</v>
      </c>
      <c r="J19" s="227">
        <v>23.77</v>
      </c>
      <c r="K19" s="227">
        <v>146.28</v>
      </c>
      <c r="L19" s="227">
        <v>144.59</v>
      </c>
      <c r="M19" s="227">
        <v>1.69</v>
      </c>
      <c r="N19" s="227">
        <v>92.81</v>
      </c>
      <c r="O19" s="227">
        <v>85.04</v>
      </c>
      <c r="P19" s="227">
        <v>7.78</v>
      </c>
      <c r="Q19" s="227">
        <v>128.96</v>
      </c>
      <c r="R19" s="227">
        <v>22.53</v>
      </c>
      <c r="S19" s="227">
        <v>2.78</v>
      </c>
      <c r="T19" s="227">
        <v>2.19</v>
      </c>
      <c r="U19" s="227">
        <v>101.46</v>
      </c>
      <c r="V19" s="227">
        <v>0.6</v>
      </c>
      <c r="W19" s="227">
        <v>0.6</v>
      </c>
      <c r="X19" s="227" t="s">
        <v>336</v>
      </c>
      <c r="Y19" s="58" t="s">
        <v>291</v>
      </c>
      <c r="Z19" s="58" t="s">
        <v>291</v>
      </c>
      <c r="AA19" s="58" t="s">
        <v>291</v>
      </c>
      <c r="AB19" s="58" t="s">
        <v>291</v>
      </c>
      <c r="AC19" s="58" t="s">
        <v>291</v>
      </c>
      <c r="AD19" s="58" t="s">
        <v>291</v>
      </c>
      <c r="AE19" s="58" t="s">
        <v>291</v>
      </c>
    </row>
    <row r="20" spans="1:31" s="168" customFormat="1" ht="24.75">
      <c r="A20" s="167" t="s">
        <v>230</v>
      </c>
      <c r="B20" s="229">
        <v>43710.84</v>
      </c>
      <c r="C20" s="229">
        <v>24592.17</v>
      </c>
      <c r="D20" s="229">
        <v>19118.66</v>
      </c>
      <c r="E20" s="229">
        <v>38435.22</v>
      </c>
      <c r="F20" s="229">
        <v>10358.88</v>
      </c>
      <c r="G20" s="229">
        <v>28076.34</v>
      </c>
      <c r="H20" s="229">
        <v>54372.17</v>
      </c>
      <c r="I20" s="229">
        <v>46283.91</v>
      </c>
      <c r="J20" s="229">
        <v>8088.25</v>
      </c>
      <c r="K20" s="229">
        <v>7206.02</v>
      </c>
      <c r="L20" s="229">
        <v>6896</v>
      </c>
      <c r="M20" s="229">
        <v>310.02</v>
      </c>
      <c r="N20" s="229">
        <v>17196.09</v>
      </c>
      <c r="O20" s="229">
        <v>15232.18</v>
      </c>
      <c r="P20" s="229">
        <v>1963.9</v>
      </c>
      <c r="Q20" s="229">
        <v>8012.97</v>
      </c>
      <c r="R20" s="229">
        <v>2574.63</v>
      </c>
      <c r="S20" s="229">
        <v>1107.73</v>
      </c>
      <c r="T20" s="229">
        <v>628.42</v>
      </c>
      <c r="U20" s="229">
        <v>3702.19</v>
      </c>
      <c r="V20" s="229">
        <v>3147.28</v>
      </c>
      <c r="W20" s="229">
        <v>3147.28</v>
      </c>
      <c r="X20" s="229" t="s">
        <v>336</v>
      </c>
      <c r="Y20" s="58" t="s">
        <v>291</v>
      </c>
      <c r="Z20" s="58" t="s">
        <v>291</v>
      </c>
      <c r="AA20" s="58" t="s">
        <v>291</v>
      </c>
      <c r="AB20" s="58" t="s">
        <v>291</v>
      </c>
      <c r="AC20" s="58" t="s">
        <v>291</v>
      </c>
      <c r="AD20" s="58" t="s">
        <v>291</v>
      </c>
      <c r="AE20" s="58" t="s">
        <v>291</v>
      </c>
    </row>
    <row r="21" spans="1:256" s="161" customFormat="1" ht="24.75">
      <c r="A21" s="219" t="s">
        <v>231</v>
      </c>
      <c r="B21" s="228">
        <v>133.39</v>
      </c>
      <c r="C21" s="228">
        <v>95.75</v>
      </c>
      <c r="D21" s="228">
        <v>37.64</v>
      </c>
      <c r="E21" s="228">
        <v>1413.58</v>
      </c>
      <c r="F21" s="228">
        <v>348.39</v>
      </c>
      <c r="G21" s="228">
        <v>1065.18</v>
      </c>
      <c r="H21" s="228">
        <v>3170.28</v>
      </c>
      <c r="I21" s="228">
        <v>2839.73</v>
      </c>
      <c r="J21" s="228">
        <v>330.56</v>
      </c>
      <c r="K21" s="228">
        <v>1376.01</v>
      </c>
      <c r="L21" s="228">
        <v>1364.34</v>
      </c>
      <c r="M21" s="228">
        <v>11.67</v>
      </c>
      <c r="N21" s="228">
        <v>1264.63</v>
      </c>
      <c r="O21" s="228">
        <v>1253.45</v>
      </c>
      <c r="P21" s="228">
        <v>11.18</v>
      </c>
      <c r="Q21" s="228">
        <v>873.2</v>
      </c>
      <c r="R21" s="228">
        <v>315.49</v>
      </c>
      <c r="S21" s="228">
        <v>131.65</v>
      </c>
      <c r="T21" s="228">
        <v>20.68</v>
      </c>
      <c r="U21" s="228">
        <v>405.38</v>
      </c>
      <c r="V21" s="228">
        <v>829.35</v>
      </c>
      <c r="W21" s="228">
        <v>829.35</v>
      </c>
      <c r="X21" s="228" t="s">
        <v>336</v>
      </c>
      <c r="Y21" s="58" t="s">
        <v>291</v>
      </c>
      <c r="Z21" s="58" t="s">
        <v>291</v>
      </c>
      <c r="AA21" s="58" t="s">
        <v>291</v>
      </c>
      <c r="AB21" s="58" t="s">
        <v>291</v>
      </c>
      <c r="AC21" s="58" t="s">
        <v>291</v>
      </c>
      <c r="AD21" s="58" t="s">
        <v>291</v>
      </c>
      <c r="AE21" s="58" t="s">
        <v>291</v>
      </c>
      <c r="IM21" s="162"/>
      <c r="IN21" s="162"/>
      <c r="IO21" s="162"/>
      <c r="IP21" s="162"/>
      <c r="IQ21" s="162"/>
      <c r="IR21" s="162"/>
      <c r="IS21" s="162"/>
      <c r="IT21" s="162"/>
      <c r="IU21" s="162"/>
      <c r="IV21" s="162"/>
    </row>
    <row r="22" spans="1:256" s="161" customFormat="1" ht="24.75">
      <c r="A22" s="219" t="s">
        <v>232</v>
      </c>
      <c r="B22" s="227">
        <v>-0.66</v>
      </c>
      <c r="C22" s="227">
        <v>-0.73</v>
      </c>
      <c r="D22" s="227">
        <v>0.07</v>
      </c>
      <c r="E22" s="227">
        <v>5.26</v>
      </c>
      <c r="F22" s="227">
        <v>9.31</v>
      </c>
      <c r="G22" s="227">
        <v>-4.06</v>
      </c>
      <c r="H22" s="227">
        <v>-42.27</v>
      </c>
      <c r="I22" s="227">
        <v>-38.12</v>
      </c>
      <c r="J22" s="227">
        <v>-4.15</v>
      </c>
      <c r="K22" s="227">
        <v>-264.24</v>
      </c>
      <c r="L22" s="227">
        <v>-264.58</v>
      </c>
      <c r="M22" s="227">
        <v>0.34</v>
      </c>
      <c r="N22" s="227">
        <v>-81.35</v>
      </c>
      <c r="O22" s="227">
        <v>-81.61</v>
      </c>
      <c r="P22" s="227">
        <v>0.26</v>
      </c>
      <c r="Q22" s="227">
        <v>-31.94</v>
      </c>
      <c r="R22" s="227">
        <v>-11.63</v>
      </c>
      <c r="S22" s="227">
        <v>-2.46</v>
      </c>
      <c r="T22" s="227">
        <v>-0.39</v>
      </c>
      <c r="U22" s="227">
        <v>-17.46</v>
      </c>
      <c r="V22" s="227">
        <v>-3.5</v>
      </c>
      <c r="W22" s="227">
        <v>-3.5</v>
      </c>
      <c r="X22" s="227" t="s">
        <v>336</v>
      </c>
      <c r="Y22" s="58" t="s">
        <v>291</v>
      </c>
      <c r="Z22" s="58" t="s">
        <v>291</v>
      </c>
      <c r="AA22" s="58" t="s">
        <v>291</v>
      </c>
      <c r="AB22" s="58" t="s">
        <v>291</v>
      </c>
      <c r="AC22" s="58" t="s">
        <v>291</v>
      </c>
      <c r="AD22" s="58" t="s">
        <v>291</v>
      </c>
      <c r="AE22" s="58" t="s">
        <v>291</v>
      </c>
      <c r="IM22" s="162"/>
      <c r="IN22" s="162"/>
      <c r="IO22" s="162"/>
      <c r="IP22" s="162"/>
      <c r="IQ22" s="162"/>
      <c r="IR22" s="162"/>
      <c r="IS22" s="162"/>
      <c r="IT22" s="162"/>
      <c r="IU22" s="162"/>
      <c r="IV22" s="162"/>
    </row>
    <row r="23" spans="1:31" s="169" customFormat="1" ht="12">
      <c r="A23" s="220" t="s">
        <v>233</v>
      </c>
      <c r="B23" s="227">
        <v>13608.11</v>
      </c>
      <c r="C23" s="227">
        <v>6846.65</v>
      </c>
      <c r="D23" s="227">
        <v>6761.46</v>
      </c>
      <c r="E23" s="227">
        <v>18913.75</v>
      </c>
      <c r="F23" s="227">
        <v>6893.95</v>
      </c>
      <c r="G23" s="227">
        <v>12019.8</v>
      </c>
      <c r="H23" s="227">
        <v>25718.56</v>
      </c>
      <c r="I23" s="227">
        <v>22200.12</v>
      </c>
      <c r="J23" s="227">
        <v>3518.43</v>
      </c>
      <c r="K23" s="227">
        <v>4501.34</v>
      </c>
      <c r="L23" s="227">
        <v>4380.13</v>
      </c>
      <c r="M23" s="227">
        <v>121.21</v>
      </c>
      <c r="N23" s="227">
        <v>8781.65</v>
      </c>
      <c r="O23" s="227">
        <v>7873.48</v>
      </c>
      <c r="P23" s="227">
        <v>908.18</v>
      </c>
      <c r="Q23" s="227">
        <v>3983.67</v>
      </c>
      <c r="R23" s="227">
        <v>1279.79</v>
      </c>
      <c r="S23" s="227">
        <v>537.81</v>
      </c>
      <c r="T23" s="227">
        <v>290.59</v>
      </c>
      <c r="U23" s="227">
        <v>1875.49</v>
      </c>
      <c r="V23" s="227">
        <v>622.68</v>
      </c>
      <c r="W23" s="227">
        <v>622.68</v>
      </c>
      <c r="X23" s="227" t="s">
        <v>336</v>
      </c>
      <c r="Y23" s="58" t="s">
        <v>291</v>
      </c>
      <c r="Z23" s="58" t="s">
        <v>291</v>
      </c>
      <c r="AA23" s="58" t="s">
        <v>291</v>
      </c>
      <c r="AB23" s="58" t="s">
        <v>291</v>
      </c>
      <c r="AC23" s="58" t="s">
        <v>291</v>
      </c>
      <c r="AD23" s="58" t="s">
        <v>291</v>
      </c>
      <c r="AE23" s="58" t="s">
        <v>291</v>
      </c>
    </row>
    <row r="24" spans="1:31" s="169" customFormat="1" ht="12">
      <c r="A24" s="219" t="s">
        <v>282</v>
      </c>
      <c r="B24" s="227">
        <v>2656.56</v>
      </c>
      <c r="C24" s="227">
        <v>700.74</v>
      </c>
      <c r="D24" s="227">
        <v>1955.82</v>
      </c>
      <c r="E24" s="227">
        <v>5093.17</v>
      </c>
      <c r="F24" s="227">
        <v>1104.76</v>
      </c>
      <c r="G24" s="227">
        <v>3988.4</v>
      </c>
      <c r="H24" s="227">
        <v>12229.13</v>
      </c>
      <c r="I24" s="227">
        <v>11182.5</v>
      </c>
      <c r="J24" s="227">
        <v>1046.64</v>
      </c>
      <c r="K24" s="227">
        <v>1619.82</v>
      </c>
      <c r="L24" s="227">
        <v>1567.72</v>
      </c>
      <c r="M24" s="227">
        <v>52.1</v>
      </c>
      <c r="N24" s="227">
        <v>5059.2</v>
      </c>
      <c r="O24" s="227">
        <v>4556.51</v>
      </c>
      <c r="P24" s="227">
        <v>502.7</v>
      </c>
      <c r="Q24" s="227">
        <v>1453.89</v>
      </c>
      <c r="R24" s="227">
        <v>541.18</v>
      </c>
      <c r="S24" s="227">
        <v>128.62</v>
      </c>
      <c r="T24" s="227">
        <v>105.06</v>
      </c>
      <c r="U24" s="227">
        <v>679.02</v>
      </c>
      <c r="V24" s="227">
        <v>37.88</v>
      </c>
      <c r="W24" s="227">
        <v>37.88</v>
      </c>
      <c r="X24" s="227" t="s">
        <v>336</v>
      </c>
      <c r="Y24" s="58" t="s">
        <v>291</v>
      </c>
      <c r="Z24" s="58" t="s">
        <v>291</v>
      </c>
      <c r="AA24" s="58" t="s">
        <v>291</v>
      </c>
      <c r="AB24" s="58" t="s">
        <v>291</v>
      </c>
      <c r="AC24" s="58" t="s">
        <v>291</v>
      </c>
      <c r="AD24" s="58" t="s">
        <v>291</v>
      </c>
      <c r="AE24" s="58" t="s">
        <v>291</v>
      </c>
    </row>
    <row r="25" spans="1:31" s="169" customFormat="1" ht="12">
      <c r="A25" s="219" t="s">
        <v>283</v>
      </c>
      <c r="B25" s="227">
        <v>2425.58</v>
      </c>
      <c r="C25" s="227">
        <v>1444.36</v>
      </c>
      <c r="D25" s="227">
        <v>981.22</v>
      </c>
      <c r="E25" s="227">
        <v>2216.71</v>
      </c>
      <c r="F25" s="227">
        <v>1244.75</v>
      </c>
      <c r="G25" s="227">
        <v>971.97</v>
      </c>
      <c r="H25" s="227">
        <v>1933.93</v>
      </c>
      <c r="I25" s="227">
        <v>1546.58</v>
      </c>
      <c r="J25" s="227">
        <v>387.35</v>
      </c>
      <c r="K25" s="227">
        <v>310.99</v>
      </c>
      <c r="L25" s="227">
        <v>301.4</v>
      </c>
      <c r="M25" s="227">
        <v>9.58</v>
      </c>
      <c r="N25" s="227">
        <v>730.8</v>
      </c>
      <c r="O25" s="227">
        <v>640.03</v>
      </c>
      <c r="P25" s="227">
        <v>90.76</v>
      </c>
      <c r="Q25" s="227">
        <v>248.15</v>
      </c>
      <c r="R25" s="227">
        <v>78.26</v>
      </c>
      <c r="S25" s="227">
        <v>38.23</v>
      </c>
      <c r="T25" s="227">
        <v>18.38</v>
      </c>
      <c r="U25" s="227">
        <v>113.28</v>
      </c>
      <c r="V25" s="227">
        <v>169.65</v>
      </c>
      <c r="W25" s="227">
        <v>169.65</v>
      </c>
      <c r="X25" s="227" t="s">
        <v>336</v>
      </c>
      <c r="Y25" s="58" t="s">
        <v>291</v>
      </c>
      <c r="Z25" s="58" t="s">
        <v>291</v>
      </c>
      <c r="AA25" s="58" t="s">
        <v>291</v>
      </c>
      <c r="AB25" s="58" t="s">
        <v>291</v>
      </c>
      <c r="AC25" s="58" t="s">
        <v>291</v>
      </c>
      <c r="AD25" s="58" t="s">
        <v>291</v>
      </c>
      <c r="AE25" s="58" t="s">
        <v>291</v>
      </c>
    </row>
    <row r="26" spans="1:31" s="166" customFormat="1" ht="12.75">
      <c r="A26" s="219" t="s">
        <v>284</v>
      </c>
      <c r="B26" s="227">
        <v>35.26</v>
      </c>
      <c r="C26" s="227">
        <v>13.39</v>
      </c>
      <c r="D26" s="227">
        <v>21.87</v>
      </c>
      <c r="E26" s="227">
        <v>67.86</v>
      </c>
      <c r="F26" s="227">
        <v>10.35</v>
      </c>
      <c r="G26" s="227">
        <v>57.51</v>
      </c>
      <c r="H26" s="227">
        <v>177.63</v>
      </c>
      <c r="I26" s="227">
        <v>133.4</v>
      </c>
      <c r="J26" s="227">
        <v>44.23</v>
      </c>
      <c r="K26" s="227">
        <v>18.85</v>
      </c>
      <c r="L26" s="227">
        <v>18.53</v>
      </c>
      <c r="M26" s="227">
        <v>0.32</v>
      </c>
      <c r="N26" s="227">
        <v>35.72</v>
      </c>
      <c r="O26" s="227">
        <v>29.56</v>
      </c>
      <c r="P26" s="227">
        <v>6.16</v>
      </c>
      <c r="Q26" s="227">
        <v>25.06</v>
      </c>
      <c r="R26" s="227">
        <v>7.62</v>
      </c>
      <c r="S26" s="227">
        <v>3.4</v>
      </c>
      <c r="T26" s="227">
        <v>0.52</v>
      </c>
      <c r="U26" s="227">
        <v>13.51</v>
      </c>
      <c r="V26" s="227">
        <v>10.83</v>
      </c>
      <c r="W26" s="227">
        <v>10.83</v>
      </c>
      <c r="X26" s="227" t="s">
        <v>336</v>
      </c>
      <c r="Y26" s="58" t="s">
        <v>291</v>
      </c>
      <c r="Z26" s="58" t="s">
        <v>291</v>
      </c>
      <c r="AA26" s="58" t="s">
        <v>291</v>
      </c>
      <c r="AB26" s="58" t="s">
        <v>291</v>
      </c>
      <c r="AC26" s="58" t="s">
        <v>291</v>
      </c>
      <c r="AD26" s="58" t="s">
        <v>291</v>
      </c>
      <c r="AE26" s="58" t="s">
        <v>291</v>
      </c>
    </row>
    <row r="27" spans="1:31" s="169" customFormat="1" ht="12">
      <c r="A27" s="219" t="s">
        <v>289</v>
      </c>
      <c r="B27" s="227">
        <v>330.48</v>
      </c>
      <c r="C27" s="227">
        <v>50.6</v>
      </c>
      <c r="D27" s="227">
        <v>279.87</v>
      </c>
      <c r="E27" s="227">
        <v>1249.9</v>
      </c>
      <c r="F27" s="227">
        <v>760.97</v>
      </c>
      <c r="G27" s="227">
        <v>488.93</v>
      </c>
      <c r="H27" s="227">
        <v>834.67</v>
      </c>
      <c r="I27" s="227">
        <v>755.1</v>
      </c>
      <c r="J27" s="227">
        <v>79.57</v>
      </c>
      <c r="K27" s="227">
        <v>161.22</v>
      </c>
      <c r="L27" s="227">
        <v>159.65</v>
      </c>
      <c r="M27" s="227">
        <v>1.57</v>
      </c>
      <c r="N27" s="227">
        <v>318.58</v>
      </c>
      <c r="O27" s="227">
        <v>289.07</v>
      </c>
      <c r="P27" s="227">
        <v>29.51</v>
      </c>
      <c r="Q27" s="227">
        <v>75.97</v>
      </c>
      <c r="R27" s="227">
        <v>9.34</v>
      </c>
      <c r="S27" s="227">
        <v>8</v>
      </c>
      <c r="T27" s="227">
        <v>2.99</v>
      </c>
      <c r="U27" s="227">
        <v>55.63</v>
      </c>
      <c r="V27" s="227">
        <v>5.54</v>
      </c>
      <c r="W27" s="227">
        <v>5.54</v>
      </c>
      <c r="X27" s="227" t="s">
        <v>336</v>
      </c>
      <c r="Y27" s="58" t="s">
        <v>291</v>
      </c>
      <c r="Z27" s="58" t="s">
        <v>291</v>
      </c>
      <c r="AA27" s="58" t="s">
        <v>291</v>
      </c>
      <c r="AB27" s="58" t="s">
        <v>291</v>
      </c>
      <c r="AC27" s="58" t="s">
        <v>291</v>
      </c>
      <c r="AD27" s="58" t="s">
        <v>291</v>
      </c>
      <c r="AE27" s="58" t="s">
        <v>291</v>
      </c>
    </row>
    <row r="28" spans="1:31" s="169" customFormat="1" ht="12">
      <c r="A28" s="219" t="s">
        <v>234</v>
      </c>
      <c r="B28" s="227">
        <v>584.4</v>
      </c>
      <c r="C28" s="227">
        <v>316.49</v>
      </c>
      <c r="D28" s="227">
        <v>267.91</v>
      </c>
      <c r="E28" s="227">
        <v>635.09</v>
      </c>
      <c r="F28" s="227">
        <v>809.67</v>
      </c>
      <c r="G28" s="227" t="s">
        <v>336</v>
      </c>
      <c r="H28" s="227">
        <v>1752.6</v>
      </c>
      <c r="I28" s="227">
        <v>1365.87</v>
      </c>
      <c r="J28" s="227">
        <v>386.73</v>
      </c>
      <c r="K28" s="227">
        <v>681.39</v>
      </c>
      <c r="L28" s="227">
        <v>652.02</v>
      </c>
      <c r="M28" s="227">
        <v>29.38</v>
      </c>
      <c r="N28" s="227">
        <v>246.63</v>
      </c>
      <c r="O28" s="227">
        <v>219.96</v>
      </c>
      <c r="P28" s="227">
        <v>26.67</v>
      </c>
      <c r="Q28" s="227">
        <v>164.95</v>
      </c>
      <c r="R28" s="227">
        <v>27.02</v>
      </c>
      <c r="S28" s="227">
        <v>13.21</v>
      </c>
      <c r="T28" s="227">
        <v>20.48</v>
      </c>
      <c r="U28" s="227">
        <v>104.24</v>
      </c>
      <c r="V28" s="227">
        <v>54.38</v>
      </c>
      <c r="W28" s="227">
        <v>54.38</v>
      </c>
      <c r="X28" s="227" t="s">
        <v>336</v>
      </c>
      <c r="Y28" s="58" t="s">
        <v>291</v>
      </c>
      <c r="Z28" s="58" t="s">
        <v>291</v>
      </c>
      <c r="AA28" s="58" t="s">
        <v>291</v>
      </c>
      <c r="AB28" s="58" t="s">
        <v>291</v>
      </c>
      <c r="AC28" s="58" t="s">
        <v>291</v>
      </c>
      <c r="AD28" s="58" t="s">
        <v>291</v>
      </c>
      <c r="AE28" s="58" t="s">
        <v>291</v>
      </c>
    </row>
    <row r="29" spans="1:31" s="166" customFormat="1" ht="37.5">
      <c r="A29" s="221" t="s">
        <v>285</v>
      </c>
      <c r="B29" s="227">
        <v>8.08</v>
      </c>
      <c r="C29" s="227">
        <v>2.02</v>
      </c>
      <c r="D29" s="227">
        <v>6.07</v>
      </c>
      <c r="E29" s="227">
        <v>559.67</v>
      </c>
      <c r="F29" s="227">
        <v>469.54</v>
      </c>
      <c r="G29" s="227">
        <v>90.13</v>
      </c>
      <c r="H29" s="227">
        <v>800.9</v>
      </c>
      <c r="I29" s="227">
        <v>456.91</v>
      </c>
      <c r="J29" s="227">
        <v>344</v>
      </c>
      <c r="K29" s="227">
        <v>255.65</v>
      </c>
      <c r="L29" s="227">
        <v>233.46</v>
      </c>
      <c r="M29" s="227">
        <v>22.19</v>
      </c>
      <c r="N29" s="227">
        <v>61.86</v>
      </c>
      <c r="O29" s="227">
        <v>60.33</v>
      </c>
      <c r="P29" s="227">
        <v>1.53</v>
      </c>
      <c r="Q29" s="227">
        <v>84.8</v>
      </c>
      <c r="R29" s="227">
        <v>3.74</v>
      </c>
      <c r="S29" s="227">
        <v>1</v>
      </c>
      <c r="T29" s="227">
        <v>4.62</v>
      </c>
      <c r="U29" s="227">
        <v>75.44</v>
      </c>
      <c r="V29" s="227">
        <v>0</v>
      </c>
      <c r="W29" s="227">
        <v>0</v>
      </c>
      <c r="X29" s="227" t="s">
        <v>336</v>
      </c>
      <c r="Y29" s="58" t="s">
        <v>291</v>
      </c>
      <c r="Z29" s="58" t="s">
        <v>291</v>
      </c>
      <c r="AA29" s="58" t="s">
        <v>291</v>
      </c>
      <c r="AB29" s="58" t="s">
        <v>291</v>
      </c>
      <c r="AC29" s="58" t="s">
        <v>291</v>
      </c>
      <c r="AD29" s="58" t="s">
        <v>291</v>
      </c>
      <c r="AE29" s="58" t="s">
        <v>291</v>
      </c>
    </row>
    <row r="30" spans="1:31" s="169" customFormat="1" ht="12">
      <c r="A30" s="220" t="s">
        <v>235</v>
      </c>
      <c r="B30" s="227">
        <v>375.88</v>
      </c>
      <c r="C30" s="227">
        <v>144.24</v>
      </c>
      <c r="D30" s="227">
        <v>231.64</v>
      </c>
      <c r="E30" s="227">
        <v>452.78</v>
      </c>
      <c r="F30" s="227">
        <v>105.74</v>
      </c>
      <c r="G30" s="227">
        <v>347.04</v>
      </c>
      <c r="H30" s="227">
        <v>1212.61</v>
      </c>
      <c r="I30" s="227">
        <v>783.81</v>
      </c>
      <c r="J30" s="227">
        <v>428.8</v>
      </c>
      <c r="K30" s="227">
        <v>449.56</v>
      </c>
      <c r="L30" s="227">
        <v>421.15</v>
      </c>
      <c r="M30" s="227">
        <v>28.4</v>
      </c>
      <c r="N30" s="227">
        <v>310.19</v>
      </c>
      <c r="O30" s="227">
        <v>247.23</v>
      </c>
      <c r="P30" s="227">
        <v>62.96</v>
      </c>
      <c r="Q30" s="227">
        <v>140.84</v>
      </c>
      <c r="R30" s="227">
        <v>13.4</v>
      </c>
      <c r="S30" s="227">
        <v>19.08</v>
      </c>
      <c r="T30" s="227">
        <v>3.09</v>
      </c>
      <c r="U30" s="227">
        <v>105.26</v>
      </c>
      <c r="V30" s="227">
        <v>6.85</v>
      </c>
      <c r="W30" s="227">
        <v>6.85</v>
      </c>
      <c r="X30" s="227" t="s">
        <v>336</v>
      </c>
      <c r="Y30" s="58" t="s">
        <v>291</v>
      </c>
      <c r="Z30" s="58" t="s">
        <v>291</v>
      </c>
      <c r="AA30" s="58" t="s">
        <v>291</v>
      </c>
      <c r="AB30" s="58" t="s">
        <v>291</v>
      </c>
      <c r="AC30" s="58" t="s">
        <v>291</v>
      </c>
      <c r="AD30" s="58" t="s">
        <v>291</v>
      </c>
      <c r="AE30" s="58" t="s">
        <v>291</v>
      </c>
    </row>
    <row r="31" spans="1:31" s="169" customFormat="1" ht="37.5">
      <c r="A31" s="222" t="s">
        <v>285</v>
      </c>
      <c r="B31" s="229">
        <v>83.28</v>
      </c>
      <c r="C31" s="229">
        <v>16.69</v>
      </c>
      <c r="D31" s="229">
        <v>66.59</v>
      </c>
      <c r="E31" s="229">
        <v>220.48</v>
      </c>
      <c r="F31" s="229">
        <v>39.28</v>
      </c>
      <c r="G31" s="229">
        <v>181.2</v>
      </c>
      <c r="H31" s="229">
        <v>318.42</v>
      </c>
      <c r="I31" s="229">
        <v>118.48</v>
      </c>
      <c r="J31" s="229">
        <v>199.94</v>
      </c>
      <c r="K31" s="229">
        <v>291.46</v>
      </c>
      <c r="L31" s="229">
        <v>265.1</v>
      </c>
      <c r="M31" s="229">
        <v>26.36</v>
      </c>
      <c r="N31" s="229">
        <v>83.96</v>
      </c>
      <c r="O31" s="229">
        <v>66.94</v>
      </c>
      <c r="P31" s="229">
        <v>17.02</v>
      </c>
      <c r="Q31" s="229">
        <v>99.38</v>
      </c>
      <c r="R31" s="229">
        <v>5.55</v>
      </c>
      <c r="S31" s="229">
        <v>14.12</v>
      </c>
      <c r="T31" s="229">
        <v>0.49</v>
      </c>
      <c r="U31" s="229">
        <v>79.22</v>
      </c>
      <c r="V31" s="229">
        <v>0.58</v>
      </c>
      <c r="W31" s="229">
        <v>0.58</v>
      </c>
      <c r="X31" s="229" t="s">
        <v>336</v>
      </c>
      <c r="Y31" s="58" t="s">
        <v>291</v>
      </c>
      <c r="Z31" s="58" t="s">
        <v>291</v>
      </c>
      <c r="AA31" s="58" t="s">
        <v>291</v>
      </c>
      <c r="AB31" s="58" t="s">
        <v>291</v>
      </c>
      <c r="AC31" s="58" t="s">
        <v>291</v>
      </c>
      <c r="AD31" s="58" t="s">
        <v>291</v>
      </c>
      <c r="AE31" s="58" t="s">
        <v>291</v>
      </c>
    </row>
    <row r="32" spans="1:31" s="166" customFormat="1" ht="12.75">
      <c r="A32" s="223" t="s">
        <v>236</v>
      </c>
      <c r="B32" s="231">
        <v>30211.52</v>
      </c>
      <c r="C32" s="231">
        <v>17842.34</v>
      </c>
      <c r="D32" s="231">
        <v>12369.18</v>
      </c>
      <c r="E32" s="231">
        <v>18844.11</v>
      </c>
      <c r="F32" s="231">
        <v>3959.56</v>
      </c>
      <c r="G32" s="231">
        <v>14884.56</v>
      </c>
      <c r="H32" s="231">
        <v>26243.08</v>
      </c>
      <c r="I32" s="231">
        <v>21765.37</v>
      </c>
      <c r="J32" s="231">
        <v>4477.71</v>
      </c>
      <c r="K32" s="231">
        <v>2684.33</v>
      </c>
      <c r="L32" s="231">
        <v>2488.68</v>
      </c>
      <c r="M32" s="231">
        <v>195.64</v>
      </c>
      <c r="N32" s="231">
        <v>7140.58</v>
      </c>
      <c r="O32" s="231">
        <v>6127.53</v>
      </c>
      <c r="P32" s="231">
        <v>1013.05</v>
      </c>
      <c r="Q32" s="231">
        <v>3380.17</v>
      </c>
      <c r="R32" s="231">
        <v>1083.29</v>
      </c>
      <c r="S32" s="231">
        <v>446.68</v>
      </c>
      <c r="T32" s="231">
        <v>336.14</v>
      </c>
      <c r="U32" s="231">
        <v>1514.06</v>
      </c>
      <c r="V32" s="231">
        <v>1950.95</v>
      </c>
      <c r="W32" s="231">
        <v>1950.95</v>
      </c>
      <c r="X32" s="231" t="s">
        <v>336</v>
      </c>
      <c r="Y32" s="58" t="s">
        <v>291</v>
      </c>
      <c r="Z32" s="58" t="s">
        <v>291</v>
      </c>
      <c r="AA32" s="58" t="s">
        <v>291</v>
      </c>
      <c r="AB32" s="58" t="s">
        <v>291</v>
      </c>
      <c r="AC32" s="58" t="s">
        <v>291</v>
      </c>
      <c r="AD32" s="58" t="s">
        <v>291</v>
      </c>
      <c r="AE32" s="58" t="s">
        <v>291</v>
      </c>
    </row>
    <row r="33" spans="1:256" s="161" customFormat="1" ht="12">
      <c r="A33" s="219" t="s">
        <v>237</v>
      </c>
      <c r="B33" s="228">
        <v>1065.77</v>
      </c>
      <c r="C33" s="228">
        <v>650.89</v>
      </c>
      <c r="D33" s="228">
        <v>414.88</v>
      </c>
      <c r="E33" s="228">
        <v>828.64</v>
      </c>
      <c r="F33" s="228">
        <v>304.86</v>
      </c>
      <c r="G33" s="228">
        <v>523.78</v>
      </c>
      <c r="H33" s="228">
        <v>1055.8</v>
      </c>
      <c r="I33" s="228">
        <v>852.85</v>
      </c>
      <c r="J33" s="228">
        <v>202.95</v>
      </c>
      <c r="K33" s="228">
        <v>197.63</v>
      </c>
      <c r="L33" s="228">
        <v>191.53</v>
      </c>
      <c r="M33" s="228">
        <v>6.1</v>
      </c>
      <c r="N33" s="228">
        <v>308.84</v>
      </c>
      <c r="O33" s="228">
        <v>268.15</v>
      </c>
      <c r="P33" s="228">
        <v>40.69</v>
      </c>
      <c r="Q33" s="228">
        <v>133.37</v>
      </c>
      <c r="R33" s="228">
        <v>38.4</v>
      </c>
      <c r="S33" s="228">
        <v>20.18</v>
      </c>
      <c r="T33" s="228">
        <v>17.34</v>
      </c>
      <c r="U33" s="228">
        <v>57.46</v>
      </c>
      <c r="V33" s="228">
        <v>69.91</v>
      </c>
      <c r="W33" s="228">
        <v>69.91</v>
      </c>
      <c r="X33" s="228" t="s">
        <v>336</v>
      </c>
      <c r="Y33" s="58" t="s">
        <v>291</v>
      </c>
      <c r="Z33" s="58" t="s">
        <v>291</v>
      </c>
      <c r="AA33" s="58" t="s">
        <v>291</v>
      </c>
      <c r="AB33" s="58" t="s">
        <v>291</v>
      </c>
      <c r="AC33" s="58" t="s">
        <v>291</v>
      </c>
      <c r="AD33" s="58" t="s">
        <v>291</v>
      </c>
      <c r="AE33" s="58" t="s">
        <v>291</v>
      </c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spans="1:31" ht="12">
      <c r="A34" s="219" t="s">
        <v>238</v>
      </c>
      <c r="B34" s="229">
        <v>25.62</v>
      </c>
      <c r="C34" s="229">
        <v>4.15</v>
      </c>
      <c r="D34" s="229">
        <v>21.47</v>
      </c>
      <c r="E34" s="229">
        <v>113.32</v>
      </c>
      <c r="F34" s="229">
        <v>13</v>
      </c>
      <c r="G34" s="229">
        <v>100.32</v>
      </c>
      <c r="H34" s="229">
        <v>185.47</v>
      </c>
      <c r="I34" s="229">
        <v>166.83</v>
      </c>
      <c r="J34" s="229">
        <v>18.64</v>
      </c>
      <c r="K34" s="229">
        <v>435.49</v>
      </c>
      <c r="L34" s="229">
        <v>429.88</v>
      </c>
      <c r="M34" s="229">
        <v>5.61</v>
      </c>
      <c r="N34" s="229">
        <v>25.02</v>
      </c>
      <c r="O34" s="229">
        <v>15.04</v>
      </c>
      <c r="P34" s="229">
        <v>9.98</v>
      </c>
      <c r="Q34" s="229">
        <v>52.63</v>
      </c>
      <c r="R34" s="229">
        <v>6.15</v>
      </c>
      <c r="S34" s="229">
        <v>0.56</v>
      </c>
      <c r="T34" s="229">
        <v>1.51</v>
      </c>
      <c r="U34" s="229">
        <v>44.41</v>
      </c>
      <c r="V34" s="229">
        <v>1.68</v>
      </c>
      <c r="W34" s="229">
        <v>1.68</v>
      </c>
      <c r="X34" s="229" t="s">
        <v>336</v>
      </c>
      <c r="Y34" s="58" t="s">
        <v>291</v>
      </c>
      <c r="Z34" s="58" t="s">
        <v>291</v>
      </c>
      <c r="AA34" s="58" t="s">
        <v>291</v>
      </c>
      <c r="AB34" s="58" t="s">
        <v>291</v>
      </c>
      <c r="AC34" s="58" t="s">
        <v>291</v>
      </c>
      <c r="AD34" s="58" t="s">
        <v>291</v>
      </c>
      <c r="AE34" s="58" t="s">
        <v>291</v>
      </c>
    </row>
    <row r="35" spans="1:31" ht="12.75">
      <c r="A35" s="224" t="s">
        <v>239</v>
      </c>
      <c r="B35" s="231">
        <v>29171.37</v>
      </c>
      <c r="C35" s="231">
        <v>17195.6</v>
      </c>
      <c r="D35" s="231">
        <v>11975.77</v>
      </c>
      <c r="E35" s="231">
        <v>18128.79</v>
      </c>
      <c r="F35" s="231">
        <v>3667.7</v>
      </c>
      <c r="G35" s="231">
        <v>14461.09</v>
      </c>
      <c r="H35" s="231">
        <v>25372.75</v>
      </c>
      <c r="I35" s="231">
        <v>21079.34</v>
      </c>
      <c r="J35" s="231">
        <v>4293.4</v>
      </c>
      <c r="K35" s="231">
        <v>2922.18</v>
      </c>
      <c r="L35" s="231">
        <v>2727.03</v>
      </c>
      <c r="M35" s="231">
        <v>195.15</v>
      </c>
      <c r="N35" s="231">
        <v>6856.76</v>
      </c>
      <c r="O35" s="231">
        <v>5874.42</v>
      </c>
      <c r="P35" s="231">
        <v>982.34</v>
      </c>
      <c r="Q35" s="231">
        <v>3299.42</v>
      </c>
      <c r="R35" s="231">
        <v>1051.04</v>
      </c>
      <c r="S35" s="231">
        <v>427.06</v>
      </c>
      <c r="T35" s="231">
        <v>320.32</v>
      </c>
      <c r="U35" s="231">
        <v>1501.01</v>
      </c>
      <c r="V35" s="231">
        <v>1882.72</v>
      </c>
      <c r="W35" s="231">
        <v>1882.72</v>
      </c>
      <c r="X35" s="231" t="s">
        <v>336</v>
      </c>
      <c r="Y35" s="58" t="s">
        <v>291</v>
      </c>
      <c r="Z35" s="58" t="s">
        <v>291</v>
      </c>
      <c r="AA35" s="58" t="s">
        <v>291</v>
      </c>
      <c r="AB35" s="58" t="s">
        <v>291</v>
      </c>
      <c r="AC35" s="58" t="s">
        <v>291</v>
      </c>
      <c r="AD35" s="58" t="s">
        <v>291</v>
      </c>
      <c r="AE35" s="58" t="s">
        <v>291</v>
      </c>
    </row>
    <row r="36" spans="1:256" s="164" customFormat="1" ht="12.75">
      <c r="A36" s="219" t="s">
        <v>240</v>
      </c>
      <c r="B36" s="228">
        <v>12818.85</v>
      </c>
      <c r="C36" s="228">
        <v>5630.16</v>
      </c>
      <c r="D36" s="228">
        <v>7188.68</v>
      </c>
      <c r="E36" s="228">
        <v>11626.91</v>
      </c>
      <c r="F36" s="228">
        <v>3459.33</v>
      </c>
      <c r="G36" s="228">
        <v>8167.58</v>
      </c>
      <c r="H36" s="228">
        <v>15276.98</v>
      </c>
      <c r="I36" s="228">
        <v>12452.89</v>
      </c>
      <c r="J36" s="228">
        <v>2824.09</v>
      </c>
      <c r="K36" s="228">
        <v>2306.62</v>
      </c>
      <c r="L36" s="228">
        <v>2255.94</v>
      </c>
      <c r="M36" s="228">
        <v>50.68</v>
      </c>
      <c r="N36" s="228">
        <v>4208.71</v>
      </c>
      <c r="O36" s="228">
        <v>3607.29</v>
      </c>
      <c r="P36" s="228">
        <v>601.43</v>
      </c>
      <c r="Q36" s="228">
        <v>1784.85</v>
      </c>
      <c r="R36" s="228">
        <v>555.07</v>
      </c>
      <c r="S36" s="228">
        <v>201.77</v>
      </c>
      <c r="T36" s="228">
        <v>120.81</v>
      </c>
      <c r="U36" s="228">
        <v>907.2</v>
      </c>
      <c r="V36" s="228">
        <v>763.06</v>
      </c>
      <c r="W36" s="228">
        <v>763.06</v>
      </c>
      <c r="X36" s="228" t="s">
        <v>336</v>
      </c>
      <c r="Y36" s="58" t="s">
        <v>291</v>
      </c>
      <c r="Z36" s="58" t="s">
        <v>291</v>
      </c>
      <c r="AA36" s="58" t="s">
        <v>291</v>
      </c>
      <c r="AB36" s="58" t="s">
        <v>291</v>
      </c>
      <c r="AC36" s="58" t="s">
        <v>291</v>
      </c>
      <c r="AD36" s="58" t="s">
        <v>291</v>
      </c>
      <c r="AE36" s="58" t="s">
        <v>291</v>
      </c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31" ht="12">
      <c r="A37" s="219" t="s">
        <v>241</v>
      </c>
      <c r="B37" s="229">
        <v>6716.78</v>
      </c>
      <c r="C37" s="229">
        <v>3776.01</v>
      </c>
      <c r="D37" s="229">
        <v>2940.77</v>
      </c>
      <c r="E37" s="229">
        <v>4353.13</v>
      </c>
      <c r="F37" s="229">
        <v>1032.29</v>
      </c>
      <c r="G37" s="229">
        <v>3320.83</v>
      </c>
      <c r="H37" s="229">
        <v>6294.14</v>
      </c>
      <c r="I37" s="229">
        <v>5187.65</v>
      </c>
      <c r="J37" s="229">
        <v>1106.48</v>
      </c>
      <c r="K37" s="229">
        <v>978.79</v>
      </c>
      <c r="L37" s="229">
        <v>957.91</v>
      </c>
      <c r="M37" s="229">
        <v>20.87</v>
      </c>
      <c r="N37" s="229">
        <v>1617.57</v>
      </c>
      <c r="O37" s="229">
        <v>1372.56</v>
      </c>
      <c r="P37" s="229">
        <v>245.01</v>
      </c>
      <c r="Q37" s="229">
        <v>739.3</v>
      </c>
      <c r="R37" s="229">
        <v>217.7</v>
      </c>
      <c r="S37" s="229">
        <v>87.05</v>
      </c>
      <c r="T37" s="229">
        <v>77.86</v>
      </c>
      <c r="U37" s="229">
        <v>356.69</v>
      </c>
      <c r="V37" s="229">
        <v>370.08</v>
      </c>
      <c r="W37" s="229">
        <v>370.08</v>
      </c>
      <c r="X37" s="229" t="s">
        <v>336</v>
      </c>
      <c r="Y37" s="58" t="s">
        <v>291</v>
      </c>
      <c r="Z37" s="58" t="s">
        <v>291</v>
      </c>
      <c r="AA37" s="58" t="s">
        <v>291</v>
      </c>
      <c r="AB37" s="58" t="s">
        <v>291</v>
      </c>
      <c r="AC37" s="58" t="s">
        <v>291</v>
      </c>
      <c r="AD37" s="58" t="s">
        <v>291</v>
      </c>
      <c r="AE37" s="58" t="s">
        <v>291</v>
      </c>
    </row>
    <row r="38" spans="1:31" ht="12.75">
      <c r="A38" s="224" t="s">
        <v>242</v>
      </c>
      <c r="B38" s="231">
        <v>9635.75</v>
      </c>
      <c r="C38" s="231">
        <v>7789.43</v>
      </c>
      <c r="D38" s="231">
        <v>1846.32</v>
      </c>
      <c r="E38" s="231">
        <v>2148.75</v>
      </c>
      <c r="F38" s="231">
        <v>-823.93</v>
      </c>
      <c r="G38" s="231">
        <v>2972.68</v>
      </c>
      <c r="H38" s="231">
        <v>3801.63</v>
      </c>
      <c r="I38" s="231">
        <v>3438.8</v>
      </c>
      <c r="J38" s="231">
        <v>362.83</v>
      </c>
      <c r="K38" s="231">
        <v>-363.22</v>
      </c>
      <c r="L38" s="231">
        <v>-486.82</v>
      </c>
      <c r="M38" s="231">
        <v>123.6</v>
      </c>
      <c r="N38" s="231">
        <v>1030.47</v>
      </c>
      <c r="O38" s="231">
        <v>894.57</v>
      </c>
      <c r="P38" s="231">
        <v>135.9</v>
      </c>
      <c r="Q38" s="231">
        <v>775.27</v>
      </c>
      <c r="R38" s="231">
        <v>278.26</v>
      </c>
      <c r="S38" s="231">
        <v>138.23</v>
      </c>
      <c r="T38" s="231">
        <v>121.65</v>
      </c>
      <c r="U38" s="231">
        <v>237.12</v>
      </c>
      <c r="V38" s="231">
        <v>749.58</v>
      </c>
      <c r="W38" s="231">
        <v>749.58</v>
      </c>
      <c r="X38" s="231" t="s">
        <v>336</v>
      </c>
      <c r="Y38" s="58" t="s">
        <v>291</v>
      </c>
      <c r="Z38" s="58" t="s">
        <v>291</v>
      </c>
      <c r="AA38" s="58" t="s">
        <v>291</v>
      </c>
      <c r="AB38" s="58" t="s">
        <v>291</v>
      </c>
      <c r="AC38" s="58" t="s">
        <v>291</v>
      </c>
      <c r="AD38" s="58" t="s">
        <v>291</v>
      </c>
      <c r="AE38" s="58" t="s">
        <v>291</v>
      </c>
    </row>
    <row r="39" spans="1:31" ht="24.75">
      <c r="A39" s="219" t="s">
        <v>243</v>
      </c>
      <c r="B39" s="228">
        <v>593.04</v>
      </c>
      <c r="C39" s="228">
        <v>153.75</v>
      </c>
      <c r="D39" s="228">
        <v>439.29</v>
      </c>
      <c r="E39" s="228">
        <v>1162.35</v>
      </c>
      <c r="F39" s="228">
        <v>571.38</v>
      </c>
      <c r="G39" s="228">
        <v>590.97</v>
      </c>
      <c r="H39" s="228">
        <v>2071.62</v>
      </c>
      <c r="I39" s="228">
        <v>1798.36</v>
      </c>
      <c r="J39" s="228">
        <v>273.27</v>
      </c>
      <c r="K39" s="228">
        <v>344.82</v>
      </c>
      <c r="L39" s="228">
        <v>342.2</v>
      </c>
      <c r="M39" s="228">
        <v>2.63</v>
      </c>
      <c r="N39" s="228">
        <v>415.85</v>
      </c>
      <c r="O39" s="228">
        <v>380.57</v>
      </c>
      <c r="P39" s="228">
        <v>35.28</v>
      </c>
      <c r="Q39" s="228">
        <v>177.97</v>
      </c>
      <c r="R39" s="228">
        <v>22.55</v>
      </c>
      <c r="S39" s="228">
        <v>21.08</v>
      </c>
      <c r="T39" s="228">
        <v>30.32</v>
      </c>
      <c r="U39" s="228">
        <v>104.02</v>
      </c>
      <c r="V39" s="228">
        <v>14.85</v>
      </c>
      <c r="W39" s="228">
        <v>14.85</v>
      </c>
      <c r="X39" s="228" t="s">
        <v>336</v>
      </c>
      <c r="Y39" s="58" t="s">
        <v>291</v>
      </c>
      <c r="Z39" s="58" t="s">
        <v>291</v>
      </c>
      <c r="AA39" s="58" t="s">
        <v>291</v>
      </c>
      <c r="AB39" s="58" t="s">
        <v>291</v>
      </c>
      <c r="AC39" s="58" t="s">
        <v>291</v>
      </c>
      <c r="AD39" s="58" t="s">
        <v>291</v>
      </c>
      <c r="AE39" s="58" t="s">
        <v>291</v>
      </c>
    </row>
    <row r="40" spans="1:31" ht="12">
      <c r="A40" s="219" t="s">
        <v>244</v>
      </c>
      <c r="B40" s="227">
        <v>548.61</v>
      </c>
      <c r="C40" s="227">
        <v>294.14</v>
      </c>
      <c r="D40" s="227">
        <v>254.47</v>
      </c>
      <c r="E40" s="227">
        <v>901.09</v>
      </c>
      <c r="F40" s="227">
        <v>371.88</v>
      </c>
      <c r="G40" s="227">
        <v>529.21</v>
      </c>
      <c r="H40" s="227">
        <v>1320.58</v>
      </c>
      <c r="I40" s="227">
        <v>1066.13</v>
      </c>
      <c r="J40" s="227">
        <v>254.44</v>
      </c>
      <c r="K40" s="227">
        <v>398.32</v>
      </c>
      <c r="L40" s="227">
        <v>392.35</v>
      </c>
      <c r="M40" s="227">
        <v>5.97</v>
      </c>
      <c r="N40" s="227">
        <v>358.65</v>
      </c>
      <c r="O40" s="227">
        <v>321.76</v>
      </c>
      <c r="P40" s="227">
        <v>36.9</v>
      </c>
      <c r="Q40" s="227">
        <v>286.45</v>
      </c>
      <c r="R40" s="227">
        <v>78.87</v>
      </c>
      <c r="S40" s="227">
        <v>56.23</v>
      </c>
      <c r="T40" s="227">
        <v>24.98</v>
      </c>
      <c r="U40" s="227">
        <v>126.37</v>
      </c>
      <c r="V40" s="227">
        <v>66</v>
      </c>
      <c r="W40" s="227">
        <v>66</v>
      </c>
      <c r="X40" s="227" t="s">
        <v>336</v>
      </c>
      <c r="Y40" s="58" t="s">
        <v>291</v>
      </c>
      <c r="Z40" s="58" t="s">
        <v>291</v>
      </c>
      <c r="AA40" s="58" t="s">
        <v>291</v>
      </c>
      <c r="AB40" s="58" t="s">
        <v>291</v>
      </c>
      <c r="AC40" s="58" t="s">
        <v>291</v>
      </c>
      <c r="AD40" s="58" t="s">
        <v>291</v>
      </c>
      <c r="AE40" s="58" t="s">
        <v>291</v>
      </c>
    </row>
    <row r="41" spans="1:256" s="164" customFormat="1" ht="12.75">
      <c r="A41" s="219" t="s">
        <v>245</v>
      </c>
      <c r="B41" s="229">
        <v>566.13</v>
      </c>
      <c r="C41" s="229">
        <v>290.19</v>
      </c>
      <c r="D41" s="229">
        <v>275.94</v>
      </c>
      <c r="E41" s="229">
        <v>1179.64</v>
      </c>
      <c r="F41" s="229">
        <v>606.87</v>
      </c>
      <c r="G41" s="229">
        <v>572.77</v>
      </c>
      <c r="H41" s="229">
        <v>1777.78</v>
      </c>
      <c r="I41" s="229">
        <v>1573.41</v>
      </c>
      <c r="J41" s="229">
        <v>204.36</v>
      </c>
      <c r="K41" s="229">
        <v>241.38</v>
      </c>
      <c r="L41" s="229">
        <v>239.12</v>
      </c>
      <c r="M41" s="229">
        <v>2.26</v>
      </c>
      <c r="N41" s="229">
        <v>466.61</v>
      </c>
      <c r="O41" s="229">
        <v>420.41</v>
      </c>
      <c r="P41" s="229">
        <v>46.19</v>
      </c>
      <c r="Q41" s="229">
        <v>200.86</v>
      </c>
      <c r="R41" s="229">
        <v>53.88</v>
      </c>
      <c r="S41" s="229">
        <v>31.35</v>
      </c>
      <c r="T41" s="229">
        <v>16.08</v>
      </c>
      <c r="U41" s="229">
        <v>99.55</v>
      </c>
      <c r="V41" s="229">
        <v>5.88</v>
      </c>
      <c r="W41" s="229">
        <v>5.88</v>
      </c>
      <c r="X41" s="229" t="s">
        <v>336</v>
      </c>
      <c r="Y41" s="58" t="s">
        <v>291</v>
      </c>
      <c r="Z41" s="58" t="s">
        <v>291</v>
      </c>
      <c r="AA41" s="58" t="s">
        <v>291</v>
      </c>
      <c r="AB41" s="58" t="s">
        <v>291</v>
      </c>
      <c r="AC41" s="58" t="s">
        <v>291</v>
      </c>
      <c r="AD41" s="58" t="s">
        <v>291</v>
      </c>
      <c r="AE41" s="58" t="s">
        <v>291</v>
      </c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31" ht="12.75">
      <c r="A42" s="224" t="s">
        <v>246</v>
      </c>
      <c r="B42" s="231">
        <v>9114.05</v>
      </c>
      <c r="C42" s="231">
        <v>7358.86</v>
      </c>
      <c r="D42" s="231">
        <v>1755.2</v>
      </c>
      <c r="E42" s="231">
        <v>1230.38</v>
      </c>
      <c r="F42" s="231">
        <v>-1231.3</v>
      </c>
      <c r="G42" s="231">
        <v>2461.67</v>
      </c>
      <c r="H42" s="231">
        <v>2774.9</v>
      </c>
      <c r="I42" s="231">
        <v>2597.61</v>
      </c>
      <c r="J42" s="231">
        <v>177.29</v>
      </c>
      <c r="K42" s="231">
        <v>-658.1</v>
      </c>
      <c r="L42" s="231">
        <v>-776.1</v>
      </c>
      <c r="M42" s="231">
        <v>118</v>
      </c>
      <c r="N42" s="231">
        <v>621.06</v>
      </c>
      <c r="O42" s="231">
        <v>532.97</v>
      </c>
      <c r="P42" s="231">
        <v>88.09</v>
      </c>
      <c r="Q42" s="231">
        <v>465.93</v>
      </c>
      <c r="R42" s="231">
        <v>168.06</v>
      </c>
      <c r="S42" s="231">
        <v>71.73</v>
      </c>
      <c r="T42" s="231">
        <v>110.9</v>
      </c>
      <c r="U42" s="231">
        <v>115.23</v>
      </c>
      <c r="V42" s="231">
        <v>692.56</v>
      </c>
      <c r="W42" s="231">
        <v>692.56</v>
      </c>
      <c r="X42" s="231" t="s">
        <v>336</v>
      </c>
      <c r="Y42" s="58" t="s">
        <v>291</v>
      </c>
      <c r="Z42" s="58" t="s">
        <v>291</v>
      </c>
      <c r="AA42" s="58" t="s">
        <v>291</v>
      </c>
      <c r="AB42" s="58" t="s">
        <v>291</v>
      </c>
      <c r="AC42" s="58" t="s">
        <v>291</v>
      </c>
      <c r="AD42" s="58" t="s">
        <v>291</v>
      </c>
      <c r="AE42" s="58" t="s">
        <v>291</v>
      </c>
    </row>
    <row r="43" spans="1:31" ht="12">
      <c r="A43" s="219" t="s">
        <v>247</v>
      </c>
      <c r="B43" s="228">
        <v>51.31</v>
      </c>
      <c r="C43" s="228">
        <v>47.82</v>
      </c>
      <c r="D43" s="228">
        <v>3.49</v>
      </c>
      <c r="E43" s="228">
        <v>37.12</v>
      </c>
      <c r="F43" s="228">
        <v>6.31</v>
      </c>
      <c r="G43" s="228">
        <v>30.81</v>
      </c>
      <c r="H43" s="228">
        <v>139.75</v>
      </c>
      <c r="I43" s="228">
        <v>138</v>
      </c>
      <c r="J43" s="228">
        <v>1.75</v>
      </c>
      <c r="K43" s="228">
        <v>0.81</v>
      </c>
      <c r="L43" s="228">
        <v>0.81</v>
      </c>
      <c r="M43" s="228">
        <v>0</v>
      </c>
      <c r="N43" s="228">
        <v>6.25</v>
      </c>
      <c r="O43" s="228">
        <v>6.02</v>
      </c>
      <c r="P43" s="228">
        <v>0.24</v>
      </c>
      <c r="Q43" s="228">
        <v>1.84</v>
      </c>
      <c r="R43" s="228">
        <v>0.03</v>
      </c>
      <c r="S43" s="228">
        <v>0.02</v>
      </c>
      <c r="T43" s="228">
        <v>0.1</v>
      </c>
      <c r="U43" s="228">
        <v>1.7</v>
      </c>
      <c r="V43" s="228">
        <v>3.76</v>
      </c>
      <c r="W43" s="228">
        <v>3.76</v>
      </c>
      <c r="X43" s="228" t="s">
        <v>336</v>
      </c>
      <c r="Y43" s="58" t="s">
        <v>291</v>
      </c>
      <c r="Z43" s="58" t="s">
        <v>291</v>
      </c>
      <c r="AA43" s="58" t="s">
        <v>291</v>
      </c>
      <c r="AB43" s="58" t="s">
        <v>291</v>
      </c>
      <c r="AC43" s="58" t="s">
        <v>291</v>
      </c>
      <c r="AD43" s="58" t="s">
        <v>291</v>
      </c>
      <c r="AE43" s="58" t="s">
        <v>291</v>
      </c>
    </row>
    <row r="44" spans="1:31" ht="12">
      <c r="A44" s="219" t="s">
        <v>248</v>
      </c>
      <c r="B44" s="227">
        <v>9.97</v>
      </c>
      <c r="C44" s="227">
        <v>5.53</v>
      </c>
      <c r="D44" s="227">
        <v>4.44</v>
      </c>
      <c r="E44" s="227">
        <v>24.42</v>
      </c>
      <c r="F44" s="227">
        <v>2.55</v>
      </c>
      <c r="G44" s="227">
        <v>21.87</v>
      </c>
      <c r="H44" s="227">
        <v>6.68</v>
      </c>
      <c r="I44" s="227">
        <v>6.66</v>
      </c>
      <c r="J44" s="227">
        <v>0.01</v>
      </c>
      <c r="K44" s="227">
        <v>8.29</v>
      </c>
      <c r="L44" s="227">
        <v>8.18</v>
      </c>
      <c r="M44" s="227">
        <v>0.11</v>
      </c>
      <c r="N44" s="227">
        <v>6.36</v>
      </c>
      <c r="O44" s="227">
        <v>6.35</v>
      </c>
      <c r="P44" s="227">
        <v>0.01</v>
      </c>
      <c r="Q44" s="227">
        <v>3.05</v>
      </c>
      <c r="R44" s="227">
        <v>0.14</v>
      </c>
      <c r="S44" s="227">
        <v>0.32</v>
      </c>
      <c r="T44" s="227">
        <v>0.02</v>
      </c>
      <c r="U44" s="227">
        <v>2.57</v>
      </c>
      <c r="V44" s="227">
        <v>0.19</v>
      </c>
      <c r="W44" s="227">
        <v>0.19</v>
      </c>
      <c r="X44" s="227" t="s">
        <v>336</v>
      </c>
      <c r="Y44" s="58" t="s">
        <v>291</v>
      </c>
      <c r="Z44" s="58" t="s">
        <v>291</v>
      </c>
      <c r="AA44" s="58" t="s">
        <v>291</v>
      </c>
      <c r="AB44" s="58" t="s">
        <v>291</v>
      </c>
      <c r="AC44" s="58" t="s">
        <v>291</v>
      </c>
      <c r="AD44" s="58" t="s">
        <v>291</v>
      </c>
      <c r="AE44" s="58" t="s">
        <v>291</v>
      </c>
    </row>
    <row r="45" spans="1:31" ht="12">
      <c r="A45" s="219" t="s">
        <v>249</v>
      </c>
      <c r="B45" s="227">
        <v>509.76</v>
      </c>
      <c r="C45" s="227">
        <v>224.6</v>
      </c>
      <c r="D45" s="227">
        <v>285.17</v>
      </c>
      <c r="E45" s="227">
        <v>34090.89</v>
      </c>
      <c r="F45" s="227">
        <v>31881.56</v>
      </c>
      <c r="G45" s="227">
        <v>2209.33</v>
      </c>
      <c r="H45" s="227">
        <v>5174.19</v>
      </c>
      <c r="I45" s="227">
        <v>3975.25</v>
      </c>
      <c r="J45" s="227">
        <v>1198.95</v>
      </c>
      <c r="K45" s="227">
        <v>534.51</v>
      </c>
      <c r="L45" s="227">
        <v>517.62</v>
      </c>
      <c r="M45" s="227">
        <v>16.89</v>
      </c>
      <c r="N45" s="227">
        <v>2245.25</v>
      </c>
      <c r="O45" s="227">
        <v>2218.52</v>
      </c>
      <c r="P45" s="227">
        <v>26.73</v>
      </c>
      <c r="Q45" s="227">
        <v>174.25</v>
      </c>
      <c r="R45" s="227">
        <v>8.28</v>
      </c>
      <c r="S45" s="227">
        <v>2.84</v>
      </c>
      <c r="T45" s="227">
        <v>8.68</v>
      </c>
      <c r="U45" s="227">
        <v>154.44</v>
      </c>
      <c r="V45" s="227">
        <v>9.27</v>
      </c>
      <c r="W45" s="227">
        <v>9.27</v>
      </c>
      <c r="X45" s="227" t="s">
        <v>336</v>
      </c>
      <c r="Y45" s="58" t="s">
        <v>291</v>
      </c>
      <c r="Z45" s="58" t="s">
        <v>291</v>
      </c>
      <c r="AA45" s="58" t="s">
        <v>291</v>
      </c>
      <c r="AB45" s="58" t="s">
        <v>291</v>
      </c>
      <c r="AC45" s="58" t="s">
        <v>291</v>
      </c>
      <c r="AD45" s="58" t="s">
        <v>291</v>
      </c>
      <c r="AE45" s="58" t="s">
        <v>291</v>
      </c>
    </row>
    <row r="46" spans="1:256" s="164" customFormat="1" ht="12.75">
      <c r="A46" s="219" t="s">
        <v>250</v>
      </c>
      <c r="B46" s="229">
        <v>230.11</v>
      </c>
      <c r="C46" s="229">
        <v>83.99</v>
      </c>
      <c r="D46" s="229">
        <v>146.12</v>
      </c>
      <c r="E46" s="229">
        <v>24205.25</v>
      </c>
      <c r="F46" s="229">
        <v>23220.79</v>
      </c>
      <c r="G46" s="229">
        <v>984.47</v>
      </c>
      <c r="H46" s="229">
        <v>4717.62</v>
      </c>
      <c r="I46" s="229">
        <v>3997.39</v>
      </c>
      <c r="J46" s="229">
        <v>720.23</v>
      </c>
      <c r="K46" s="229">
        <v>358.81</v>
      </c>
      <c r="L46" s="229">
        <v>352.78</v>
      </c>
      <c r="M46" s="229">
        <v>6.03</v>
      </c>
      <c r="N46" s="229">
        <v>2057.38</v>
      </c>
      <c r="O46" s="229">
        <v>2016.51</v>
      </c>
      <c r="P46" s="229">
        <v>40.87</v>
      </c>
      <c r="Q46" s="229">
        <v>150.58</v>
      </c>
      <c r="R46" s="229">
        <v>21.78</v>
      </c>
      <c r="S46" s="229">
        <v>3.75</v>
      </c>
      <c r="T46" s="229">
        <v>6.99</v>
      </c>
      <c r="U46" s="229">
        <v>118.06</v>
      </c>
      <c r="V46" s="229">
        <v>15.04</v>
      </c>
      <c r="W46" s="229">
        <v>15.04</v>
      </c>
      <c r="X46" s="229" t="s">
        <v>336</v>
      </c>
      <c r="Y46" s="58" t="s">
        <v>291</v>
      </c>
      <c r="Z46" s="58" t="s">
        <v>291</v>
      </c>
      <c r="AA46" s="58" t="s">
        <v>291</v>
      </c>
      <c r="AB46" s="58" t="s">
        <v>291</v>
      </c>
      <c r="AC46" s="58" t="s">
        <v>291</v>
      </c>
      <c r="AD46" s="58" t="s">
        <v>291</v>
      </c>
      <c r="AE46" s="58" t="s">
        <v>291</v>
      </c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47" s="164" customFormat="1" ht="12.75">
      <c r="A47" s="224" t="s">
        <v>251</v>
      </c>
      <c r="B47" s="231">
        <v>9435.05</v>
      </c>
      <c r="C47" s="231">
        <v>7541.75</v>
      </c>
      <c r="D47" s="231">
        <v>1893.29</v>
      </c>
      <c r="E47" s="231">
        <v>11128.71</v>
      </c>
      <c r="F47" s="231">
        <v>7433.23</v>
      </c>
      <c r="G47" s="231">
        <v>3695.48</v>
      </c>
      <c r="H47" s="231">
        <v>3364.55</v>
      </c>
      <c r="I47" s="231">
        <v>2706.8</v>
      </c>
      <c r="J47" s="231">
        <v>657.75</v>
      </c>
      <c r="K47" s="231">
        <v>-489.89</v>
      </c>
      <c r="L47" s="231">
        <v>-618.63</v>
      </c>
      <c r="M47" s="231">
        <v>128.74</v>
      </c>
      <c r="N47" s="231">
        <v>808.82</v>
      </c>
      <c r="O47" s="231">
        <v>734.64</v>
      </c>
      <c r="P47" s="231">
        <v>74.18</v>
      </c>
      <c r="Q47" s="231">
        <v>488.38</v>
      </c>
      <c r="R47" s="231">
        <v>154.45</v>
      </c>
      <c r="S47" s="231">
        <v>70.52</v>
      </c>
      <c r="T47" s="231">
        <v>112.68</v>
      </c>
      <c r="U47" s="231">
        <v>150.73</v>
      </c>
      <c r="V47" s="231">
        <v>690.36</v>
      </c>
      <c r="W47" s="231">
        <v>690.36</v>
      </c>
      <c r="X47" s="231" t="s">
        <v>336</v>
      </c>
      <c r="Y47" s="58" t="s">
        <v>291</v>
      </c>
      <c r="Z47" s="58" t="s">
        <v>291</v>
      </c>
      <c r="AA47" s="58" t="s">
        <v>291</v>
      </c>
      <c r="AB47" s="58" t="s">
        <v>291</v>
      </c>
      <c r="AC47" s="58" t="s">
        <v>291</v>
      </c>
      <c r="AD47" s="58" t="s">
        <v>291</v>
      </c>
      <c r="AE47" s="58" t="s">
        <v>291</v>
      </c>
      <c r="IM47" s="31"/>
    </row>
    <row r="48" spans="1:31" ht="12">
      <c r="A48" s="225" t="s">
        <v>252</v>
      </c>
      <c r="B48" s="228">
        <v>583.98</v>
      </c>
      <c r="C48" s="228">
        <v>113.23</v>
      </c>
      <c r="D48" s="228">
        <v>470.75</v>
      </c>
      <c r="E48" s="228">
        <v>8526.53</v>
      </c>
      <c r="F48" s="228">
        <v>7383.93</v>
      </c>
      <c r="G48" s="228">
        <v>1142.6</v>
      </c>
      <c r="H48" s="228">
        <v>4142.74</v>
      </c>
      <c r="I48" s="228">
        <v>3397.34</v>
      </c>
      <c r="J48" s="228">
        <v>745.4</v>
      </c>
      <c r="K48" s="228">
        <v>528.34</v>
      </c>
      <c r="L48" s="228">
        <v>515.74</v>
      </c>
      <c r="M48" s="228">
        <v>12.61</v>
      </c>
      <c r="N48" s="228">
        <v>507.64</v>
      </c>
      <c r="O48" s="228">
        <v>441.91</v>
      </c>
      <c r="P48" s="228">
        <v>65.73</v>
      </c>
      <c r="Q48" s="228">
        <v>512.69</v>
      </c>
      <c r="R48" s="228">
        <v>46.42</v>
      </c>
      <c r="S48" s="228">
        <v>18.36</v>
      </c>
      <c r="T48" s="228">
        <v>8.74</v>
      </c>
      <c r="U48" s="228">
        <v>439.17</v>
      </c>
      <c r="V48" s="228">
        <v>17.25</v>
      </c>
      <c r="W48" s="228">
        <v>17.25</v>
      </c>
      <c r="X48" s="228" t="s">
        <v>336</v>
      </c>
      <c r="Y48" s="58" t="s">
        <v>291</v>
      </c>
      <c r="Z48" s="58" t="s">
        <v>291</v>
      </c>
      <c r="AA48" s="58" t="s">
        <v>291</v>
      </c>
      <c r="AB48" s="58" t="s">
        <v>291</v>
      </c>
      <c r="AC48" s="58" t="s">
        <v>291</v>
      </c>
      <c r="AD48" s="58" t="s">
        <v>291</v>
      </c>
      <c r="AE48" s="58" t="s">
        <v>291</v>
      </c>
    </row>
    <row r="49" spans="1:31" ht="12">
      <c r="A49" s="219" t="s">
        <v>253</v>
      </c>
      <c r="B49" s="227">
        <v>451.02</v>
      </c>
      <c r="C49" s="227">
        <v>92.44</v>
      </c>
      <c r="D49" s="227">
        <v>358.58</v>
      </c>
      <c r="E49" s="227">
        <v>6845.43</v>
      </c>
      <c r="F49" s="227">
        <v>5836.45</v>
      </c>
      <c r="G49" s="227">
        <v>1008.98</v>
      </c>
      <c r="H49" s="227">
        <v>4450.22</v>
      </c>
      <c r="I49" s="227">
        <v>3597.06</v>
      </c>
      <c r="J49" s="227">
        <v>853.16</v>
      </c>
      <c r="K49" s="227">
        <v>520.84</v>
      </c>
      <c r="L49" s="227">
        <v>500.21</v>
      </c>
      <c r="M49" s="227">
        <v>20.63</v>
      </c>
      <c r="N49" s="227">
        <v>670.09</v>
      </c>
      <c r="O49" s="227">
        <v>585.99</v>
      </c>
      <c r="P49" s="227">
        <v>84.1</v>
      </c>
      <c r="Q49" s="227">
        <v>679.99</v>
      </c>
      <c r="R49" s="227">
        <v>44.78</v>
      </c>
      <c r="S49" s="227">
        <v>31.06</v>
      </c>
      <c r="T49" s="227">
        <v>9.06</v>
      </c>
      <c r="U49" s="227">
        <v>595.09</v>
      </c>
      <c r="V49" s="227">
        <v>14.82</v>
      </c>
      <c r="W49" s="227">
        <v>14.82</v>
      </c>
      <c r="X49" s="227" t="s">
        <v>336</v>
      </c>
      <c r="Y49" s="58" t="s">
        <v>291</v>
      </c>
      <c r="Z49" s="58" t="s">
        <v>291</v>
      </c>
      <c r="AA49" s="58" t="s">
        <v>291</v>
      </c>
      <c r="AB49" s="58" t="s">
        <v>291</v>
      </c>
      <c r="AC49" s="58" t="s">
        <v>291</v>
      </c>
      <c r="AD49" s="58" t="s">
        <v>291</v>
      </c>
      <c r="AE49" s="58" t="s">
        <v>291</v>
      </c>
    </row>
    <row r="50" spans="1:31" ht="12">
      <c r="A50" s="219" t="s">
        <v>254</v>
      </c>
      <c r="B50" s="227">
        <v>76.24</v>
      </c>
      <c r="C50" s="227">
        <v>10.78</v>
      </c>
      <c r="D50" s="227">
        <v>65.46</v>
      </c>
      <c r="E50" s="227">
        <v>113.02</v>
      </c>
      <c r="F50" s="227">
        <v>49.06</v>
      </c>
      <c r="G50" s="227">
        <v>63.96</v>
      </c>
      <c r="H50" s="227">
        <v>124.97</v>
      </c>
      <c r="I50" s="227">
        <v>94.32</v>
      </c>
      <c r="J50" s="227">
        <v>30.65</v>
      </c>
      <c r="K50" s="227">
        <v>29.41</v>
      </c>
      <c r="L50" s="227">
        <v>29.18</v>
      </c>
      <c r="M50" s="227">
        <v>0.23</v>
      </c>
      <c r="N50" s="227">
        <v>35.9</v>
      </c>
      <c r="O50" s="227">
        <v>28.31</v>
      </c>
      <c r="P50" s="227">
        <v>7.59</v>
      </c>
      <c r="Q50" s="227">
        <v>5</v>
      </c>
      <c r="R50" s="227">
        <v>1.14</v>
      </c>
      <c r="S50" s="227">
        <v>0.17</v>
      </c>
      <c r="T50" s="227">
        <v>0.63</v>
      </c>
      <c r="U50" s="227">
        <v>3.06</v>
      </c>
      <c r="V50" s="227">
        <v>0.48</v>
      </c>
      <c r="W50" s="227">
        <v>0.48</v>
      </c>
      <c r="X50" s="227" t="s">
        <v>336</v>
      </c>
      <c r="Y50" s="58" t="s">
        <v>291</v>
      </c>
      <c r="Z50" s="58" t="s">
        <v>291</v>
      </c>
      <c r="AA50" s="58" t="s">
        <v>291</v>
      </c>
      <c r="AB50" s="58" t="s">
        <v>291</v>
      </c>
      <c r="AC50" s="58" t="s">
        <v>291</v>
      </c>
      <c r="AD50" s="58" t="s">
        <v>291</v>
      </c>
      <c r="AE50" s="58" t="s">
        <v>291</v>
      </c>
    </row>
    <row r="51" spans="1:31" ht="12">
      <c r="A51" s="226" t="s">
        <v>255</v>
      </c>
      <c r="B51" s="229">
        <v>531.42</v>
      </c>
      <c r="C51" s="229">
        <v>212.6</v>
      </c>
      <c r="D51" s="229">
        <v>318.81</v>
      </c>
      <c r="E51" s="229">
        <v>-66.56</v>
      </c>
      <c r="F51" s="229">
        <v>-731.72</v>
      </c>
      <c r="G51" s="229">
        <v>665.16</v>
      </c>
      <c r="H51" s="229">
        <v>276.46</v>
      </c>
      <c r="I51" s="229">
        <v>241.43</v>
      </c>
      <c r="J51" s="229">
        <v>35.03</v>
      </c>
      <c r="K51" s="229">
        <v>-337.86</v>
      </c>
      <c r="L51" s="229">
        <v>-326.71</v>
      </c>
      <c r="M51" s="229">
        <v>-11.16</v>
      </c>
      <c r="N51" s="229">
        <v>157.58</v>
      </c>
      <c r="O51" s="229">
        <v>147.32</v>
      </c>
      <c r="P51" s="229">
        <v>10.26</v>
      </c>
      <c r="Q51" s="229">
        <v>69.98</v>
      </c>
      <c r="R51" s="229">
        <v>35.02</v>
      </c>
      <c r="S51" s="229">
        <v>10.56</v>
      </c>
      <c r="T51" s="229">
        <v>7.55</v>
      </c>
      <c r="U51" s="229">
        <v>16.85</v>
      </c>
      <c r="V51" s="229">
        <v>22.68</v>
      </c>
      <c r="W51" s="229">
        <v>22.68</v>
      </c>
      <c r="X51" s="229" t="s">
        <v>336</v>
      </c>
      <c r="Y51" s="58" t="s">
        <v>291</v>
      </c>
      <c r="Z51" s="58" t="s">
        <v>291</v>
      </c>
      <c r="AA51" s="58" t="s">
        <v>291</v>
      </c>
      <c r="AB51" s="58" t="s">
        <v>291</v>
      </c>
      <c r="AC51" s="58" t="s">
        <v>291</v>
      </c>
      <c r="AD51" s="58" t="s">
        <v>291</v>
      </c>
      <c r="AE51" s="58" t="s">
        <v>291</v>
      </c>
    </row>
    <row r="52" spans="1:31" ht="12.75">
      <c r="A52" s="224" t="s">
        <v>256</v>
      </c>
      <c r="B52" s="231">
        <v>8960.36</v>
      </c>
      <c r="C52" s="231">
        <v>7339.17</v>
      </c>
      <c r="D52" s="231">
        <v>1621.19</v>
      </c>
      <c r="E52" s="231">
        <v>12763.35</v>
      </c>
      <c r="F52" s="231">
        <v>9663.38</v>
      </c>
      <c r="G52" s="231">
        <v>3099.97</v>
      </c>
      <c r="H52" s="231">
        <v>2655.64</v>
      </c>
      <c r="I52" s="231">
        <v>2171.34</v>
      </c>
      <c r="J52" s="231">
        <v>484.3</v>
      </c>
      <c r="K52" s="231">
        <v>-173.93</v>
      </c>
      <c r="L52" s="231">
        <v>-305.58</v>
      </c>
      <c r="M52" s="231">
        <v>131.65</v>
      </c>
      <c r="N52" s="231">
        <v>452.89</v>
      </c>
      <c r="O52" s="231">
        <v>414.94</v>
      </c>
      <c r="P52" s="231">
        <v>37.95</v>
      </c>
      <c r="Q52" s="231">
        <v>246.11</v>
      </c>
      <c r="R52" s="231">
        <v>119.94</v>
      </c>
      <c r="S52" s="231">
        <v>47.09</v>
      </c>
      <c r="T52" s="231">
        <v>104.18</v>
      </c>
      <c r="U52" s="231">
        <v>-25.1</v>
      </c>
      <c r="V52" s="231">
        <v>669.63</v>
      </c>
      <c r="W52" s="231">
        <v>669.63</v>
      </c>
      <c r="X52" s="231" t="s">
        <v>336</v>
      </c>
      <c r="Y52" s="58" t="s">
        <v>291</v>
      </c>
      <c r="Z52" s="58" t="s">
        <v>291</v>
      </c>
      <c r="AA52" s="58" t="s">
        <v>291</v>
      </c>
      <c r="AB52" s="58" t="s">
        <v>291</v>
      </c>
      <c r="AC52" s="58" t="s">
        <v>291</v>
      </c>
      <c r="AD52" s="58" t="s">
        <v>291</v>
      </c>
      <c r="AE52" s="58" t="s">
        <v>291</v>
      </c>
    </row>
    <row r="53" spans="1:31" ht="12.75">
      <c r="A53" s="223" t="s">
        <v>257</v>
      </c>
      <c r="B53" s="231">
        <v>9386.34</v>
      </c>
      <c r="C53" s="231">
        <v>7797.29</v>
      </c>
      <c r="D53" s="231">
        <v>1589.05</v>
      </c>
      <c r="E53" s="231">
        <v>21034.6</v>
      </c>
      <c r="F53" s="231">
        <v>17575.28</v>
      </c>
      <c r="G53" s="231">
        <v>3459.32</v>
      </c>
      <c r="H53" s="231">
        <v>5114.58</v>
      </c>
      <c r="I53" s="231">
        <v>4437.08</v>
      </c>
      <c r="J53" s="231">
        <v>677.5</v>
      </c>
      <c r="K53" s="231">
        <v>45.37</v>
      </c>
      <c r="L53" s="231">
        <v>-88.94</v>
      </c>
      <c r="M53" s="231">
        <v>134.31</v>
      </c>
      <c r="N53" s="231">
        <v>1000.52</v>
      </c>
      <c r="O53" s="231">
        <v>905.43</v>
      </c>
      <c r="P53" s="231">
        <v>95.09</v>
      </c>
      <c r="Q53" s="231">
        <v>496.67</v>
      </c>
      <c r="R53" s="231">
        <v>240.37</v>
      </c>
      <c r="S53" s="231">
        <v>127.31</v>
      </c>
      <c r="T53" s="231">
        <v>115.57</v>
      </c>
      <c r="U53" s="231">
        <v>13.41</v>
      </c>
      <c r="V53" s="231">
        <v>731.7</v>
      </c>
      <c r="W53" s="231">
        <v>731.7</v>
      </c>
      <c r="X53" s="231" t="s">
        <v>336</v>
      </c>
      <c r="Y53" s="58" t="s">
        <v>291</v>
      </c>
      <c r="Z53" s="58" t="s">
        <v>291</v>
      </c>
      <c r="AA53" s="58" t="s">
        <v>291</v>
      </c>
      <c r="AB53" s="58" t="s">
        <v>291</v>
      </c>
      <c r="AC53" s="58" t="s">
        <v>291</v>
      </c>
      <c r="AD53" s="58" t="s">
        <v>291</v>
      </c>
      <c r="AE53" s="58" t="s">
        <v>291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selection activeCell="B4" sqref="B4"/>
    </sheetView>
  </sheetViews>
  <sheetFormatPr defaultColWidth="11.57421875" defaultRowHeight="12.75" customHeight="1"/>
  <cols>
    <col min="1" max="1" width="11.00390625" style="0" customWidth="1"/>
    <col min="2" max="2" width="42.7109375" style="7" customWidth="1"/>
    <col min="3" max="4" width="11.00390625" style="0" customWidth="1"/>
    <col min="5" max="6" width="11.57421875" style="170" customWidth="1"/>
    <col min="7" max="9" width="11.57421875" style="28" customWidth="1"/>
    <col min="10" max="10" width="11.421875" style="171" customWidth="1"/>
    <col min="11" max="16" width="11.57421875" style="28" customWidth="1"/>
    <col min="17" max="17" width="11.421875" style="172" customWidth="1"/>
    <col min="18" max="18" width="11.57421875" style="28" customWidth="1"/>
    <col min="19" max="22" width="11.421875" style="172" customWidth="1"/>
    <col min="23" max="23" width="11.421875" style="173" customWidth="1"/>
    <col min="24" max="24" width="11.57421875" style="28" customWidth="1"/>
    <col min="25" max="25" width="11.00390625" style="0" customWidth="1"/>
    <col min="26" max="26" width="11.57421875" style="28" customWidth="1"/>
    <col min="27" max="27" width="11.00390625" style="0" customWidth="1"/>
    <col min="28" max="28" width="11.421875" style="171" customWidth="1"/>
    <col min="29" max="30" width="11.57421875" style="28" customWidth="1"/>
    <col min="31" max="31" width="11.421875" style="171" customWidth="1"/>
    <col min="32" max="33" width="11.57421875" style="153" customWidth="1"/>
    <col min="34" max="34" width="11.421875" style="171" customWidth="1"/>
    <col min="35" max="37" width="11.57421875" style="28" customWidth="1"/>
    <col min="38" max="38" width="11.421875" style="171" customWidth="1"/>
    <col min="39" max="40" width="11.57421875" style="153" customWidth="1"/>
    <col min="41" max="42" width="11.57421875" style="28" customWidth="1"/>
    <col min="43" max="43" width="11.00390625" style="0" customWidth="1"/>
    <col min="44" max="44" width="11.421875" style="171" customWidth="1"/>
    <col min="45" max="48" width="11.57421875" style="28" customWidth="1"/>
    <col min="49" max="49" width="11.421875" style="171" customWidth="1"/>
    <col min="50" max="50" width="11.57421875" style="174" customWidth="1"/>
    <col min="51" max="51" width="13.00390625" style="175" customWidth="1"/>
    <col min="52" max="52" width="14.140625" style="175" customWidth="1"/>
    <col min="53" max="53" width="18.28125" style="174" customWidth="1"/>
    <col min="54" max="54" width="11.57421875" style="176" customWidth="1"/>
    <col min="55" max="16384" width="11.57421875" style="83" customWidth="1"/>
  </cols>
  <sheetData>
    <row r="1" spans="1:49" s="58" customFormat="1" ht="12.75" customHeight="1">
      <c r="A1" s="177" t="s">
        <v>0</v>
      </c>
      <c r="B1" s="178"/>
      <c r="C1" s="153"/>
      <c r="D1" s="153"/>
      <c r="E1" s="179"/>
      <c r="F1" s="179"/>
      <c r="G1" s="31"/>
      <c r="H1" s="31"/>
      <c r="I1" s="31"/>
      <c r="J1" s="153"/>
      <c r="K1" s="31"/>
      <c r="L1" s="31"/>
      <c r="M1" s="31"/>
      <c r="N1" s="31"/>
      <c r="O1" s="31"/>
      <c r="P1" s="31"/>
      <c r="Q1" s="153"/>
      <c r="R1" s="31"/>
      <c r="S1" s="153"/>
      <c r="T1" s="153"/>
      <c r="U1" s="153"/>
      <c r="V1" s="153"/>
      <c r="W1" s="31"/>
      <c r="X1" s="31"/>
      <c r="Y1" s="153"/>
      <c r="Z1" s="31"/>
      <c r="AA1" s="153"/>
      <c r="AB1" s="153"/>
      <c r="AC1" s="31"/>
      <c r="AD1" s="31"/>
      <c r="AE1" s="153"/>
      <c r="AF1" s="153"/>
      <c r="AG1" s="153"/>
      <c r="AH1" s="153"/>
      <c r="AI1" s="31"/>
      <c r="AJ1" s="31"/>
      <c r="AK1" s="31"/>
      <c r="AL1" s="153"/>
      <c r="AM1" s="153"/>
      <c r="AN1" s="153"/>
      <c r="AO1" s="31"/>
      <c r="AP1" s="31"/>
      <c r="AQ1" s="153"/>
      <c r="AR1" s="153"/>
      <c r="AS1" s="31"/>
      <c r="AT1" s="31"/>
      <c r="AU1" s="31"/>
      <c r="AV1" s="31"/>
      <c r="AW1" s="153"/>
    </row>
    <row r="2" s="180" customFormat="1" ht="12.75" customHeight="1"/>
    <row r="3" spans="1:49" s="58" customFormat="1" ht="12.75" customHeight="1">
      <c r="A3" s="180" t="s">
        <v>1</v>
      </c>
      <c r="B3" s="178"/>
      <c r="C3" s="153"/>
      <c r="D3" s="153"/>
      <c r="E3" s="179"/>
      <c r="F3" s="179"/>
      <c r="G3" s="31"/>
      <c r="H3" s="31"/>
      <c r="I3" s="31"/>
      <c r="J3" s="153"/>
      <c r="K3" s="31"/>
      <c r="L3" s="31"/>
      <c r="M3" s="31"/>
      <c r="N3" s="31"/>
      <c r="O3" s="31"/>
      <c r="P3" s="31"/>
      <c r="Q3" s="153"/>
      <c r="R3" s="31"/>
      <c r="S3" s="153"/>
      <c r="T3" s="153"/>
      <c r="U3" s="153"/>
      <c r="V3" s="153"/>
      <c r="W3" s="31"/>
      <c r="X3" s="31"/>
      <c r="Y3" s="153"/>
      <c r="Z3" s="31"/>
      <c r="AA3" s="153"/>
      <c r="AB3" s="153"/>
      <c r="AC3" s="31"/>
      <c r="AD3" s="31"/>
      <c r="AE3" s="153"/>
      <c r="AF3" s="153"/>
      <c r="AG3" s="153"/>
      <c r="AH3" s="153"/>
      <c r="AI3" s="31"/>
      <c r="AJ3" s="31"/>
      <c r="AK3" s="31"/>
      <c r="AL3" s="153"/>
      <c r="AM3" s="153"/>
      <c r="AN3" s="153"/>
      <c r="AO3" s="31"/>
      <c r="AP3" s="31"/>
      <c r="AQ3" s="153"/>
      <c r="AR3" s="153"/>
      <c r="AS3" s="31"/>
      <c r="AT3" s="31"/>
      <c r="AU3" s="31"/>
      <c r="AV3" s="31"/>
      <c r="AW3" s="153"/>
    </row>
    <row r="4" spans="1:49" s="58" customFormat="1" ht="12.75" customHeight="1">
      <c r="A4" s="180" t="s">
        <v>5</v>
      </c>
      <c r="B4" s="178"/>
      <c r="C4" s="153"/>
      <c r="D4" s="153"/>
      <c r="E4" s="179"/>
      <c r="F4" s="179"/>
      <c r="G4" s="31"/>
      <c r="H4" s="31"/>
      <c r="I4" s="31"/>
      <c r="J4" s="153"/>
      <c r="K4" s="31"/>
      <c r="L4" s="31"/>
      <c r="M4" s="31"/>
      <c r="N4" s="31"/>
      <c r="O4" s="31"/>
      <c r="P4" s="31"/>
      <c r="Q4" s="153"/>
      <c r="R4" s="31"/>
      <c r="S4" s="153"/>
      <c r="T4" s="153"/>
      <c r="U4" s="153"/>
      <c r="V4" s="153"/>
      <c r="W4" s="31"/>
      <c r="X4" s="31"/>
      <c r="Y4" s="153"/>
      <c r="Z4" s="31"/>
      <c r="AA4" s="153"/>
      <c r="AB4" s="153"/>
      <c r="AC4" s="31"/>
      <c r="AD4" s="31"/>
      <c r="AE4" s="153"/>
      <c r="AF4" s="153"/>
      <c r="AG4" s="153"/>
      <c r="AH4" s="153"/>
      <c r="AI4" s="31"/>
      <c r="AJ4" s="31"/>
      <c r="AK4" s="31"/>
      <c r="AL4" s="153"/>
      <c r="AM4" s="153"/>
      <c r="AN4" s="153"/>
      <c r="AO4" s="31"/>
      <c r="AP4" s="31"/>
      <c r="AQ4" s="153"/>
      <c r="AR4" s="153"/>
      <c r="AS4" s="31"/>
      <c r="AT4" s="31"/>
      <c r="AU4" s="31"/>
      <c r="AV4" s="31"/>
      <c r="AW4" s="153"/>
    </row>
    <row r="5" spans="1:49" s="58" customFormat="1" ht="12.75" customHeight="1">
      <c r="A5" s="181" t="s">
        <v>6</v>
      </c>
      <c r="B5" s="178"/>
      <c r="C5" s="153"/>
      <c r="D5" s="153"/>
      <c r="E5" s="179"/>
      <c r="F5" s="179"/>
      <c r="G5" s="31"/>
      <c r="H5" s="31"/>
      <c r="I5" s="31"/>
      <c r="J5" s="153"/>
      <c r="K5" s="31"/>
      <c r="L5" s="31"/>
      <c r="M5" s="31"/>
      <c r="N5" s="31"/>
      <c r="O5" s="31"/>
      <c r="P5" s="31"/>
      <c r="Q5" s="153"/>
      <c r="R5" s="31"/>
      <c r="S5" s="153"/>
      <c r="T5" s="153"/>
      <c r="U5" s="153"/>
      <c r="V5" s="153"/>
      <c r="W5" s="31"/>
      <c r="X5" s="31"/>
      <c r="Y5" s="153"/>
      <c r="Z5" s="31"/>
      <c r="AA5" s="153"/>
      <c r="AB5" s="153"/>
      <c r="AC5" s="31"/>
      <c r="AD5" s="31"/>
      <c r="AE5" s="153"/>
      <c r="AF5" s="153"/>
      <c r="AG5" s="153"/>
      <c r="AH5" s="153"/>
      <c r="AI5" s="31"/>
      <c r="AJ5" s="31"/>
      <c r="AK5" s="31"/>
      <c r="AL5" s="153"/>
      <c r="AM5" s="153"/>
      <c r="AN5" s="153"/>
      <c r="AO5" s="31"/>
      <c r="AP5" s="31"/>
      <c r="AQ5" s="153"/>
      <c r="AR5" s="153"/>
      <c r="AS5" s="31"/>
      <c r="AT5" s="31"/>
      <c r="AU5" s="31"/>
      <c r="AV5" s="31"/>
      <c r="AW5" s="153"/>
    </row>
    <row r="6" spans="1:49" s="58" customFormat="1" ht="12.75" customHeight="1">
      <c r="A6" s="182" t="s">
        <v>258</v>
      </c>
      <c r="B6" s="178"/>
      <c r="C6" s="153"/>
      <c r="D6" s="153"/>
      <c r="E6" s="179"/>
      <c r="F6" s="179"/>
      <c r="G6" s="31"/>
      <c r="H6" s="31"/>
      <c r="I6" s="31"/>
      <c r="J6" s="153"/>
      <c r="K6" s="31"/>
      <c r="L6" s="31"/>
      <c r="M6" s="31"/>
      <c r="N6" s="31"/>
      <c r="O6" s="31"/>
      <c r="P6" s="31"/>
      <c r="Q6" s="153"/>
      <c r="R6" s="31"/>
      <c r="S6" s="153"/>
      <c r="T6" s="153"/>
      <c r="U6" s="153"/>
      <c r="V6" s="153"/>
      <c r="W6" s="31"/>
      <c r="X6" s="31"/>
      <c r="Y6" s="153"/>
      <c r="Z6" s="31"/>
      <c r="AA6" s="153"/>
      <c r="AB6" s="153"/>
      <c r="AC6" s="31"/>
      <c r="AD6" s="31"/>
      <c r="AE6" s="153"/>
      <c r="AF6" s="153"/>
      <c r="AG6" s="153"/>
      <c r="AH6" s="153"/>
      <c r="AI6" s="31"/>
      <c r="AJ6" s="31"/>
      <c r="AK6" s="31"/>
      <c r="AL6" s="153"/>
      <c r="AM6" s="153"/>
      <c r="AN6" s="153"/>
      <c r="AO6" s="31"/>
      <c r="AP6" s="31"/>
      <c r="AQ6" s="153"/>
      <c r="AR6" s="153"/>
      <c r="AS6" s="31"/>
      <c r="AT6" s="31"/>
      <c r="AU6" s="31"/>
      <c r="AV6" s="31"/>
      <c r="AW6" s="153"/>
    </row>
    <row r="7" spans="1:49" s="58" customFormat="1" ht="12.75" customHeight="1">
      <c r="A7" s="182" t="s">
        <v>259</v>
      </c>
      <c r="B7" s="178"/>
      <c r="C7" s="153"/>
      <c r="D7" s="153"/>
      <c r="E7" s="179"/>
      <c r="F7" s="179"/>
      <c r="G7" s="31"/>
      <c r="H7" s="31"/>
      <c r="I7" s="31"/>
      <c r="J7" s="153"/>
      <c r="K7" s="31"/>
      <c r="L7" s="31"/>
      <c r="M7" s="31"/>
      <c r="N7" s="31"/>
      <c r="O7" s="31"/>
      <c r="P7" s="31"/>
      <c r="Q7" s="153"/>
      <c r="R7" s="31"/>
      <c r="S7" s="153"/>
      <c r="T7" s="153"/>
      <c r="U7" s="153"/>
      <c r="V7" s="153"/>
      <c r="W7" s="31"/>
      <c r="X7" s="31"/>
      <c r="Y7" s="153"/>
      <c r="Z7" s="31"/>
      <c r="AA7" s="153"/>
      <c r="AB7" s="153"/>
      <c r="AC7" s="31"/>
      <c r="AD7" s="31"/>
      <c r="AE7" s="153"/>
      <c r="AF7" s="153"/>
      <c r="AG7" s="153"/>
      <c r="AH7" s="153"/>
      <c r="AI7" s="31"/>
      <c r="AJ7" s="31"/>
      <c r="AK7" s="31"/>
      <c r="AL7" s="153"/>
      <c r="AM7" s="153"/>
      <c r="AN7" s="153"/>
      <c r="AO7" s="31"/>
      <c r="AP7" s="31"/>
      <c r="AQ7" s="153"/>
      <c r="AR7" s="153"/>
      <c r="AS7" s="31"/>
      <c r="AT7" s="31"/>
      <c r="AU7" s="31"/>
      <c r="AV7" s="31"/>
      <c r="AW7" s="153"/>
    </row>
    <row r="8" spans="1:53" s="58" customFormat="1" ht="12.75" customHeight="1">
      <c r="A8" s="180" t="s">
        <v>7</v>
      </c>
      <c r="B8" s="178"/>
      <c r="C8" s="153"/>
      <c r="D8" s="153"/>
      <c r="E8" s="179"/>
      <c r="F8" s="179"/>
      <c r="G8" s="31"/>
      <c r="H8" s="31"/>
      <c r="I8" s="31"/>
      <c r="J8" s="153"/>
      <c r="K8" s="31"/>
      <c r="L8" s="31"/>
      <c r="M8" s="31"/>
      <c r="N8" s="31"/>
      <c r="O8" s="31"/>
      <c r="P8" s="31"/>
      <c r="Q8" s="153"/>
      <c r="R8" s="31"/>
      <c r="S8" s="153"/>
      <c r="T8" s="153"/>
      <c r="U8" s="153"/>
      <c r="V8" s="153"/>
      <c r="W8" s="31"/>
      <c r="X8" s="31"/>
      <c r="Y8" s="153"/>
      <c r="Z8" s="31"/>
      <c r="AA8" s="153"/>
      <c r="AB8" s="153"/>
      <c r="AC8" s="31"/>
      <c r="AD8" s="31"/>
      <c r="AE8" s="153"/>
      <c r="AF8" s="153"/>
      <c r="AG8" s="153"/>
      <c r="AH8" s="153"/>
      <c r="AI8" s="31"/>
      <c r="AJ8" s="31"/>
      <c r="AK8" s="31"/>
      <c r="AL8" s="153"/>
      <c r="AM8" s="153"/>
      <c r="AN8" s="153"/>
      <c r="AO8" s="31"/>
      <c r="AP8" s="31"/>
      <c r="AQ8" s="153"/>
      <c r="AR8" s="153"/>
      <c r="AS8" s="31"/>
      <c r="AT8" s="31"/>
      <c r="AU8" s="31"/>
      <c r="AV8" s="31"/>
      <c r="AW8" s="153"/>
      <c r="AY8" s="58" t="s">
        <v>260</v>
      </c>
      <c r="AZ8" s="58" t="s">
        <v>261</v>
      </c>
      <c r="BA8" s="58" t="s">
        <v>262</v>
      </c>
    </row>
    <row r="9" spans="1:54" s="198" customFormat="1" ht="60.75" customHeight="1">
      <c r="A9" s="183" t="s">
        <v>8</v>
      </c>
      <c r="B9" s="184" t="s">
        <v>27</v>
      </c>
      <c r="C9" s="183" t="s">
        <v>46</v>
      </c>
      <c r="D9" s="183" t="s">
        <v>91</v>
      </c>
      <c r="E9" s="185" t="s">
        <v>263</v>
      </c>
      <c r="F9" s="185" t="s">
        <v>264</v>
      </c>
      <c r="G9" s="186" t="s">
        <v>47</v>
      </c>
      <c r="H9" s="186" t="s">
        <v>181</v>
      </c>
      <c r="I9" s="186" t="s">
        <v>182</v>
      </c>
      <c r="J9" s="187" t="s">
        <v>183</v>
      </c>
      <c r="K9" s="188" t="s">
        <v>109</v>
      </c>
      <c r="L9" s="186" t="s">
        <v>184</v>
      </c>
      <c r="M9" s="186" t="s">
        <v>185</v>
      </c>
      <c r="N9" s="186" t="s">
        <v>186</v>
      </c>
      <c r="O9" s="186" t="s">
        <v>187</v>
      </c>
      <c r="P9" s="186" t="s">
        <v>188</v>
      </c>
      <c r="Q9" s="189" t="s">
        <v>189</v>
      </c>
      <c r="R9" s="186" t="s">
        <v>265</v>
      </c>
      <c r="S9" s="190" t="s">
        <v>62</v>
      </c>
      <c r="T9" s="190" t="s">
        <v>266</v>
      </c>
      <c r="U9" s="190" t="s">
        <v>267</v>
      </c>
      <c r="V9" s="190" t="s">
        <v>268</v>
      </c>
      <c r="W9" s="191" t="s">
        <v>269</v>
      </c>
      <c r="X9" s="186" t="s">
        <v>270</v>
      </c>
      <c r="Y9" s="183" t="s">
        <v>125</v>
      </c>
      <c r="Z9" s="186" t="s">
        <v>271</v>
      </c>
      <c r="AA9" s="183" t="s">
        <v>58</v>
      </c>
      <c r="AB9" s="192" t="s">
        <v>199</v>
      </c>
      <c r="AC9" s="186" t="s">
        <v>202</v>
      </c>
      <c r="AD9" s="186" t="s">
        <v>203</v>
      </c>
      <c r="AE9" s="187" t="s">
        <v>272</v>
      </c>
      <c r="AF9" s="186" t="s">
        <v>200</v>
      </c>
      <c r="AG9" s="186" t="s">
        <v>201</v>
      </c>
      <c r="AH9" s="187" t="s">
        <v>204</v>
      </c>
      <c r="AI9" s="186" t="s">
        <v>205</v>
      </c>
      <c r="AJ9" s="186" t="s">
        <v>207</v>
      </c>
      <c r="AK9" s="186" t="s">
        <v>208</v>
      </c>
      <c r="AL9" s="187" t="s">
        <v>209</v>
      </c>
      <c r="AM9" s="193" t="s">
        <v>273</v>
      </c>
      <c r="AN9" s="194" t="s">
        <v>274</v>
      </c>
      <c r="AO9" s="186" t="s">
        <v>210</v>
      </c>
      <c r="AP9" s="186" t="s">
        <v>211</v>
      </c>
      <c r="AQ9" s="183" t="s">
        <v>81</v>
      </c>
      <c r="AR9" s="187" t="s">
        <v>275</v>
      </c>
      <c r="AS9" s="186" t="s">
        <v>213</v>
      </c>
      <c r="AT9" s="186" t="s">
        <v>214</v>
      </c>
      <c r="AU9" s="186" t="s">
        <v>215</v>
      </c>
      <c r="AV9" s="186" t="s">
        <v>216</v>
      </c>
      <c r="AW9" s="187" t="s">
        <v>276</v>
      </c>
      <c r="AX9" s="195" t="s">
        <v>277</v>
      </c>
      <c r="AY9" s="196" t="s">
        <v>278</v>
      </c>
      <c r="AZ9" s="196" t="s">
        <v>279</v>
      </c>
      <c r="BA9" s="195" t="s">
        <v>280</v>
      </c>
      <c r="BB9" s="197" t="s">
        <v>281</v>
      </c>
    </row>
    <row r="10" spans="1:49" ht="12.75" customHeight="1">
      <c r="A10" s="199" t="s">
        <v>9</v>
      </c>
      <c r="B10" s="200" t="s">
        <v>28</v>
      </c>
      <c r="C10" s="95">
        <v>5363</v>
      </c>
      <c r="D10" s="95"/>
      <c r="E10" s="112">
        <v>1684.9</v>
      </c>
      <c r="F10" s="112"/>
      <c r="G10" s="36">
        <v>190.1</v>
      </c>
      <c r="H10" s="36">
        <v>160</v>
      </c>
      <c r="I10" s="36">
        <v>-11.3</v>
      </c>
      <c r="J10" s="201">
        <v>41.4</v>
      </c>
      <c r="K10" s="202">
        <v>1494.8</v>
      </c>
      <c r="L10" s="36">
        <v>36.9</v>
      </c>
      <c r="M10" s="36">
        <v>5.1</v>
      </c>
      <c r="N10" s="30">
        <v>1536.8</v>
      </c>
      <c r="O10" s="36">
        <v>427.6</v>
      </c>
      <c r="P10" s="36">
        <v>4.2</v>
      </c>
      <c r="Q10" s="203">
        <v>1105</v>
      </c>
      <c r="R10" s="36">
        <v>735.9</v>
      </c>
      <c r="S10" s="204">
        <v>241.9</v>
      </c>
      <c r="T10" s="204">
        <v>16.1</v>
      </c>
      <c r="U10" s="204">
        <v>33.2</v>
      </c>
      <c r="V10" s="204">
        <v>6.9</v>
      </c>
      <c r="W10" s="205">
        <f aca="true" t="shared" si="0" ref="W10:W27">J10+Q10-R10</f>
        <v>410.5000000000001</v>
      </c>
      <c r="X10" s="36">
        <v>8.8</v>
      </c>
      <c r="Y10" s="95">
        <v>0</v>
      </c>
      <c r="Z10" s="36">
        <v>5.5</v>
      </c>
      <c r="AA10" s="95">
        <v>0.2</v>
      </c>
      <c r="AB10" s="206">
        <v>413.8</v>
      </c>
      <c r="AC10" s="36">
        <v>16</v>
      </c>
      <c r="AD10" s="36">
        <v>14.2</v>
      </c>
      <c r="AE10" s="201">
        <v>412</v>
      </c>
      <c r="AF10" s="36">
        <v>188.2</v>
      </c>
      <c r="AG10" s="36">
        <v>87.5</v>
      </c>
      <c r="AH10" s="201">
        <v>136.3</v>
      </c>
      <c r="AI10" s="36">
        <v>25.7</v>
      </c>
      <c r="AJ10" s="36">
        <v>85.4</v>
      </c>
      <c r="AK10" s="36">
        <v>12.4</v>
      </c>
      <c r="AL10" s="201">
        <v>64.2</v>
      </c>
      <c r="AM10" s="23">
        <v>0</v>
      </c>
      <c r="AN10" s="23">
        <v>0.1</v>
      </c>
      <c r="AO10" s="36">
        <v>0.7</v>
      </c>
      <c r="AP10" s="36">
        <v>16.5</v>
      </c>
      <c r="AQ10" s="95">
        <v>11</v>
      </c>
      <c r="AR10" s="201">
        <v>48.4</v>
      </c>
      <c r="AS10" s="36">
        <v>94.7</v>
      </c>
      <c r="AT10" s="36">
        <v>57.4</v>
      </c>
      <c r="AU10" s="36">
        <v>0.2</v>
      </c>
      <c r="AV10" s="36">
        <v>9.9</v>
      </c>
      <c r="AW10" s="201">
        <v>75.6</v>
      </c>
    </row>
    <row r="11" spans="1:49" ht="19.5" customHeight="1">
      <c r="A11" s="199" t="s">
        <v>10</v>
      </c>
      <c r="B11" s="200" t="s">
        <v>29</v>
      </c>
      <c r="C11" s="95">
        <v>1792</v>
      </c>
      <c r="D11" s="95"/>
      <c r="E11" s="112">
        <v>8060.7</v>
      </c>
      <c r="F11" s="112"/>
      <c r="G11" s="36">
        <v>488.4</v>
      </c>
      <c r="H11" s="36">
        <v>249.4</v>
      </c>
      <c r="I11" s="36">
        <v>-1.4</v>
      </c>
      <c r="J11" s="201">
        <v>240.4</v>
      </c>
      <c r="K11" s="202">
        <v>7572.4</v>
      </c>
      <c r="L11" s="36">
        <v>30.1</v>
      </c>
      <c r="M11" s="36">
        <v>62.8</v>
      </c>
      <c r="N11" s="30">
        <v>7665.3</v>
      </c>
      <c r="O11" s="36">
        <v>1063.5</v>
      </c>
      <c r="P11" s="36">
        <v>-10.9</v>
      </c>
      <c r="Q11" s="203">
        <v>6612.7</v>
      </c>
      <c r="R11" s="36">
        <v>3984.1</v>
      </c>
      <c r="S11" s="204">
        <v>926.4</v>
      </c>
      <c r="T11" s="204">
        <v>364.4</v>
      </c>
      <c r="U11" s="204">
        <v>80.3</v>
      </c>
      <c r="V11" s="204">
        <v>175.8</v>
      </c>
      <c r="W11" s="205">
        <f t="shared" si="0"/>
        <v>2868.9999999999995</v>
      </c>
      <c r="X11" s="36">
        <v>58.6</v>
      </c>
      <c r="Y11" s="95">
        <v>1.5</v>
      </c>
      <c r="Z11" s="36">
        <v>142.8</v>
      </c>
      <c r="AA11" s="95">
        <v>28.1</v>
      </c>
      <c r="AB11" s="206">
        <v>2784.8</v>
      </c>
      <c r="AC11" s="36">
        <v>220.2</v>
      </c>
      <c r="AD11" s="36">
        <v>17.6</v>
      </c>
      <c r="AE11" s="201">
        <v>2582.1</v>
      </c>
      <c r="AF11" s="36">
        <v>905.3</v>
      </c>
      <c r="AG11" s="36">
        <v>416.6</v>
      </c>
      <c r="AH11" s="201">
        <v>1260.3</v>
      </c>
      <c r="AI11" s="36">
        <v>364</v>
      </c>
      <c r="AJ11" s="36">
        <v>589.8</v>
      </c>
      <c r="AK11" s="36">
        <v>302.3</v>
      </c>
      <c r="AL11" s="201">
        <v>732.2</v>
      </c>
      <c r="AM11" s="23">
        <v>26.3</v>
      </c>
      <c r="AN11" s="23">
        <v>21.6</v>
      </c>
      <c r="AO11" s="36">
        <v>7373.6</v>
      </c>
      <c r="AP11" s="36">
        <v>675.9</v>
      </c>
      <c r="AQ11" s="95">
        <v>383.8</v>
      </c>
      <c r="AR11" s="201">
        <v>7434.6</v>
      </c>
      <c r="AS11" s="36">
        <v>1364.5</v>
      </c>
      <c r="AT11" s="36">
        <v>640.2</v>
      </c>
      <c r="AU11" s="36">
        <v>18.8</v>
      </c>
      <c r="AV11" s="36">
        <v>666</v>
      </c>
      <c r="AW11" s="201">
        <v>7474.1</v>
      </c>
    </row>
    <row r="12" spans="1:49" ht="12.75" customHeight="1">
      <c r="A12" s="199" t="s">
        <v>11</v>
      </c>
      <c r="B12" s="200" t="s">
        <v>30</v>
      </c>
      <c r="C12" s="95">
        <v>206998</v>
      </c>
      <c r="D12" s="95"/>
      <c r="E12" s="112">
        <v>899958.9</v>
      </c>
      <c r="F12" s="112"/>
      <c r="G12" s="36">
        <v>130268.7</v>
      </c>
      <c r="H12" s="36">
        <v>89780.1</v>
      </c>
      <c r="I12" s="36">
        <v>-803.3</v>
      </c>
      <c r="J12" s="201">
        <v>41291.9</v>
      </c>
      <c r="K12" s="202">
        <v>769690.1</v>
      </c>
      <c r="L12" s="36">
        <v>5660.6</v>
      </c>
      <c r="M12" s="36">
        <v>2744.6</v>
      </c>
      <c r="N12" s="30">
        <v>778095.3</v>
      </c>
      <c r="O12" s="36">
        <v>382737.2</v>
      </c>
      <c r="P12" s="36">
        <v>-3502.4</v>
      </c>
      <c r="Q12" s="203">
        <v>398860.5</v>
      </c>
      <c r="R12" s="36">
        <v>222715.7</v>
      </c>
      <c r="S12" s="204">
        <v>74087.9</v>
      </c>
      <c r="T12" s="204">
        <v>12666.8</v>
      </c>
      <c r="U12" s="204">
        <v>2633.5</v>
      </c>
      <c r="V12" s="204">
        <v>16642.5</v>
      </c>
      <c r="W12" s="205">
        <f t="shared" si="0"/>
        <v>217436.7</v>
      </c>
      <c r="X12" s="36">
        <v>8698.9</v>
      </c>
      <c r="Y12" s="95">
        <v>2706.6</v>
      </c>
      <c r="Z12" s="36">
        <v>10755.7</v>
      </c>
      <c r="AA12" s="95">
        <v>4937.1</v>
      </c>
      <c r="AB12" s="206">
        <v>215379.9</v>
      </c>
      <c r="AC12" s="36">
        <v>21169.9</v>
      </c>
      <c r="AD12" s="36">
        <v>1074.5</v>
      </c>
      <c r="AE12" s="201">
        <v>195284.6</v>
      </c>
      <c r="AF12" s="36">
        <v>103467.1</v>
      </c>
      <c r="AG12" s="36">
        <v>45497.2</v>
      </c>
      <c r="AH12" s="201">
        <v>46320.3</v>
      </c>
      <c r="AI12" s="36">
        <v>23688.5</v>
      </c>
      <c r="AJ12" s="36">
        <v>21122.7</v>
      </c>
      <c r="AK12" s="36">
        <v>19836</v>
      </c>
      <c r="AL12" s="201">
        <v>29050.1</v>
      </c>
      <c r="AM12" s="23">
        <v>370.6</v>
      </c>
      <c r="AN12" s="23">
        <v>179.4</v>
      </c>
      <c r="AO12" s="36">
        <v>17711.6</v>
      </c>
      <c r="AP12" s="36">
        <v>19318.4</v>
      </c>
      <c r="AQ12" s="95">
        <v>6280.1</v>
      </c>
      <c r="AR12" s="201">
        <v>27634.6</v>
      </c>
      <c r="AS12" s="36">
        <v>22872.2</v>
      </c>
      <c r="AT12" s="36">
        <v>22334</v>
      </c>
      <c r="AU12" s="36">
        <v>2388.9</v>
      </c>
      <c r="AV12" s="36">
        <v>7943.1</v>
      </c>
      <c r="AW12" s="201">
        <v>17840.9</v>
      </c>
    </row>
    <row r="13" spans="1:49" ht="21" customHeight="1">
      <c r="A13" s="199" t="s">
        <v>12</v>
      </c>
      <c r="B13" s="200" t="s">
        <v>31</v>
      </c>
      <c r="C13" s="95">
        <v>16776</v>
      </c>
      <c r="D13" s="95"/>
      <c r="E13" s="112">
        <v>110616.2</v>
      </c>
      <c r="F13" s="112"/>
      <c r="G13" s="36">
        <v>27.7</v>
      </c>
      <c r="H13" s="36">
        <v>22.4</v>
      </c>
      <c r="I13" s="36">
        <v>0</v>
      </c>
      <c r="J13" s="201">
        <v>5.3</v>
      </c>
      <c r="K13" s="202">
        <v>110588.5</v>
      </c>
      <c r="L13" s="36">
        <v>179.6</v>
      </c>
      <c r="M13" s="36">
        <v>2971.5</v>
      </c>
      <c r="N13" s="30">
        <v>113739.6</v>
      </c>
      <c r="O13" s="36">
        <v>41938.8</v>
      </c>
      <c r="P13" s="36">
        <v>-1370.1</v>
      </c>
      <c r="Q13" s="203">
        <v>73170.9</v>
      </c>
      <c r="R13" s="36">
        <v>46705.7</v>
      </c>
      <c r="S13" s="204">
        <v>15071.9</v>
      </c>
      <c r="T13" s="204">
        <v>5048.1</v>
      </c>
      <c r="U13" s="204">
        <v>234.7</v>
      </c>
      <c r="V13" s="204">
        <v>506.3</v>
      </c>
      <c r="W13" s="205">
        <f t="shared" si="0"/>
        <v>26470.5</v>
      </c>
      <c r="X13" s="36">
        <v>1314.8</v>
      </c>
      <c r="Y13" s="95">
        <v>5.1</v>
      </c>
      <c r="Z13" s="36">
        <v>2526.7</v>
      </c>
      <c r="AA13" s="95">
        <v>175.5</v>
      </c>
      <c r="AB13" s="206">
        <v>25258.6</v>
      </c>
      <c r="AC13" s="36">
        <v>4341.4</v>
      </c>
      <c r="AD13" s="36">
        <v>3787.1</v>
      </c>
      <c r="AE13" s="201">
        <v>24704.4</v>
      </c>
      <c r="AF13" s="36">
        <v>7996.9</v>
      </c>
      <c r="AG13" s="36">
        <v>4438.5</v>
      </c>
      <c r="AH13" s="201">
        <v>12269.1</v>
      </c>
      <c r="AI13" s="36">
        <v>4132.2</v>
      </c>
      <c r="AJ13" s="36">
        <v>6946.3</v>
      </c>
      <c r="AK13" s="36">
        <v>3680.6</v>
      </c>
      <c r="AL13" s="201">
        <v>5774.4</v>
      </c>
      <c r="AM13" s="23">
        <v>57.3</v>
      </c>
      <c r="AN13" s="23">
        <v>9.1</v>
      </c>
      <c r="AO13" s="36">
        <v>12289.5</v>
      </c>
      <c r="AP13" s="36">
        <v>12272.1</v>
      </c>
      <c r="AQ13" s="95">
        <v>4727</v>
      </c>
      <c r="AR13" s="201">
        <v>5839.9</v>
      </c>
      <c r="AS13" s="36">
        <v>6205.2</v>
      </c>
      <c r="AT13" s="36">
        <v>6729.8</v>
      </c>
      <c r="AU13" s="36">
        <v>45.8</v>
      </c>
      <c r="AV13" s="36">
        <v>886.8</v>
      </c>
      <c r="AW13" s="201">
        <v>4382.6</v>
      </c>
    </row>
    <row r="14" spans="1:49" ht="21" customHeight="1">
      <c r="A14" s="199" t="s">
        <v>13</v>
      </c>
      <c r="B14" s="200" t="s">
        <v>32</v>
      </c>
      <c r="C14" s="95">
        <v>11659</v>
      </c>
      <c r="D14" s="95"/>
      <c r="E14" s="112">
        <v>37963.7</v>
      </c>
      <c r="F14" s="112"/>
      <c r="G14" s="36">
        <v>532.2</v>
      </c>
      <c r="H14" s="36">
        <v>428.3</v>
      </c>
      <c r="I14" s="36">
        <v>-18.8</v>
      </c>
      <c r="J14" s="201">
        <v>122.7</v>
      </c>
      <c r="K14" s="202">
        <v>37431.4</v>
      </c>
      <c r="L14" s="36">
        <v>12.9</v>
      </c>
      <c r="M14" s="36">
        <v>645</v>
      </c>
      <c r="N14" s="30">
        <v>38089.3</v>
      </c>
      <c r="O14" s="36">
        <v>7770.7</v>
      </c>
      <c r="P14" s="36">
        <v>-58.1</v>
      </c>
      <c r="Q14" s="203">
        <v>30376.7</v>
      </c>
      <c r="R14" s="36">
        <v>18664.3</v>
      </c>
      <c r="S14" s="204">
        <v>4910.5</v>
      </c>
      <c r="T14" s="204">
        <v>1085.9</v>
      </c>
      <c r="U14" s="204">
        <v>376.5</v>
      </c>
      <c r="V14" s="204">
        <v>984.4</v>
      </c>
      <c r="W14" s="205">
        <f t="shared" si="0"/>
        <v>11835.100000000002</v>
      </c>
      <c r="X14" s="36">
        <v>601.3</v>
      </c>
      <c r="Y14" s="95">
        <v>13.4</v>
      </c>
      <c r="Z14" s="36">
        <v>602.6</v>
      </c>
      <c r="AA14" s="95">
        <v>48.2</v>
      </c>
      <c r="AB14" s="206">
        <v>11833.8</v>
      </c>
      <c r="AC14" s="36">
        <v>1265.2</v>
      </c>
      <c r="AD14" s="36">
        <v>266.8</v>
      </c>
      <c r="AE14" s="201">
        <v>10835.6</v>
      </c>
      <c r="AF14" s="36">
        <v>4877.1</v>
      </c>
      <c r="AG14" s="36">
        <v>2196.7</v>
      </c>
      <c r="AH14" s="201">
        <v>3761.9</v>
      </c>
      <c r="AI14" s="36">
        <v>1329.1</v>
      </c>
      <c r="AJ14" s="36">
        <v>2074.8</v>
      </c>
      <c r="AK14" s="36">
        <v>867.8</v>
      </c>
      <c r="AL14" s="201">
        <v>2148.4</v>
      </c>
      <c r="AM14" s="23">
        <v>69.4</v>
      </c>
      <c r="AN14" s="23">
        <v>11.8</v>
      </c>
      <c r="AO14" s="36">
        <v>2159.6</v>
      </c>
      <c r="AP14" s="36">
        <v>1538.4</v>
      </c>
      <c r="AQ14" s="95">
        <v>742.6</v>
      </c>
      <c r="AR14" s="201">
        <v>2827.3</v>
      </c>
      <c r="AS14" s="36">
        <v>1424.6</v>
      </c>
      <c r="AT14" s="36">
        <v>842</v>
      </c>
      <c r="AU14" s="36">
        <v>94.3</v>
      </c>
      <c r="AV14" s="36">
        <v>574.2</v>
      </c>
      <c r="AW14" s="201">
        <v>2741.3</v>
      </c>
    </row>
    <row r="15" spans="1:49" ht="12.75" customHeight="1">
      <c r="A15" s="199" t="s">
        <v>14</v>
      </c>
      <c r="B15" s="200" t="s">
        <v>33</v>
      </c>
      <c r="C15" s="95">
        <v>464125</v>
      </c>
      <c r="D15" s="95"/>
      <c r="E15" s="112">
        <v>272077.5</v>
      </c>
      <c r="F15" s="112"/>
      <c r="G15" s="36">
        <v>2963.7</v>
      </c>
      <c r="H15" s="36">
        <v>1934.5</v>
      </c>
      <c r="I15" s="36">
        <v>-67.9</v>
      </c>
      <c r="J15" s="201">
        <v>1097.2</v>
      </c>
      <c r="K15" s="202">
        <v>269113.8</v>
      </c>
      <c r="L15" s="36">
        <v>2330.6</v>
      </c>
      <c r="M15" s="36">
        <v>1052.9</v>
      </c>
      <c r="N15" s="30">
        <v>272497.3</v>
      </c>
      <c r="O15" s="36">
        <v>70232</v>
      </c>
      <c r="P15" s="36">
        <v>1072.9</v>
      </c>
      <c r="Q15" s="203">
        <v>201192.4</v>
      </c>
      <c r="R15" s="36">
        <v>111825.6</v>
      </c>
      <c r="S15" s="204">
        <v>50912.9</v>
      </c>
      <c r="T15" s="204">
        <v>10036.6</v>
      </c>
      <c r="U15" s="204">
        <v>1463.9</v>
      </c>
      <c r="V15" s="204">
        <v>8048.6</v>
      </c>
      <c r="W15" s="205">
        <f t="shared" si="0"/>
        <v>90464</v>
      </c>
      <c r="X15" s="36">
        <v>2048.2</v>
      </c>
      <c r="Y15" s="95">
        <v>72</v>
      </c>
      <c r="Z15" s="36">
        <v>1741.2</v>
      </c>
      <c r="AA15" s="95">
        <v>148.7</v>
      </c>
      <c r="AB15" s="206">
        <v>90771</v>
      </c>
      <c r="AC15" s="36">
        <v>3481.5</v>
      </c>
      <c r="AD15" s="36">
        <v>360.3</v>
      </c>
      <c r="AE15" s="201">
        <v>87649.9</v>
      </c>
      <c r="AF15" s="36">
        <v>46877.5</v>
      </c>
      <c r="AG15" s="36">
        <v>23808.6</v>
      </c>
      <c r="AH15" s="201">
        <v>16963.7</v>
      </c>
      <c r="AI15" s="36">
        <v>6825.1</v>
      </c>
      <c r="AJ15" s="36">
        <v>4252.1</v>
      </c>
      <c r="AK15" s="36">
        <v>6506.7</v>
      </c>
      <c r="AL15" s="201">
        <v>13030</v>
      </c>
      <c r="AM15" s="23">
        <v>1049.3</v>
      </c>
      <c r="AN15" s="23">
        <v>552.8</v>
      </c>
      <c r="AO15" s="36">
        <v>6072</v>
      </c>
      <c r="AP15" s="36">
        <v>2988</v>
      </c>
      <c r="AQ15" s="95">
        <v>1534.2</v>
      </c>
      <c r="AR15" s="201">
        <v>16610.5</v>
      </c>
      <c r="AS15" s="36">
        <v>3709.7</v>
      </c>
      <c r="AT15" s="36">
        <v>3053.9</v>
      </c>
      <c r="AU15" s="36">
        <v>413.2</v>
      </c>
      <c r="AV15" s="36">
        <v>3019.8</v>
      </c>
      <c r="AW15" s="201">
        <v>13833.2</v>
      </c>
    </row>
    <row r="16" spans="1:49" ht="12.75" customHeight="1">
      <c r="A16" s="199" t="s">
        <v>15</v>
      </c>
      <c r="B16" s="200" t="s">
        <v>34</v>
      </c>
      <c r="C16" s="95">
        <v>682805</v>
      </c>
      <c r="D16" s="95"/>
      <c r="E16" s="112">
        <v>1391503.2</v>
      </c>
      <c r="F16" s="112"/>
      <c r="G16" s="36">
        <v>1314603.2</v>
      </c>
      <c r="H16" s="36">
        <v>1024339.7</v>
      </c>
      <c r="I16" s="36">
        <v>-10423</v>
      </c>
      <c r="J16" s="201">
        <v>300686.6</v>
      </c>
      <c r="K16" s="202">
        <v>76900</v>
      </c>
      <c r="L16" s="36">
        <v>416</v>
      </c>
      <c r="M16" s="36">
        <v>853.6</v>
      </c>
      <c r="N16" s="30">
        <v>78169.6</v>
      </c>
      <c r="O16" s="36">
        <v>24568.7</v>
      </c>
      <c r="P16" s="36">
        <v>-415</v>
      </c>
      <c r="Q16" s="203">
        <v>54015.9</v>
      </c>
      <c r="R16" s="36">
        <v>151730.9</v>
      </c>
      <c r="S16" s="204">
        <v>26433.6</v>
      </c>
      <c r="T16" s="204">
        <v>25889.5</v>
      </c>
      <c r="U16" s="204">
        <v>1719.9</v>
      </c>
      <c r="V16" s="204">
        <v>5898.3</v>
      </c>
      <c r="W16" s="205">
        <f t="shared" si="0"/>
        <v>202971.6</v>
      </c>
      <c r="X16" s="36">
        <v>8177.7</v>
      </c>
      <c r="Y16" s="95">
        <v>813.7</v>
      </c>
      <c r="Z16" s="36">
        <v>7715.4</v>
      </c>
      <c r="AA16" s="95">
        <v>2522.2</v>
      </c>
      <c r="AB16" s="206">
        <v>203433.9</v>
      </c>
      <c r="AC16" s="36">
        <v>29261.3</v>
      </c>
      <c r="AD16" s="36">
        <v>664.6</v>
      </c>
      <c r="AE16" s="201">
        <v>174837.1</v>
      </c>
      <c r="AF16" s="36">
        <v>90616.4</v>
      </c>
      <c r="AG16" s="36">
        <v>37315.6</v>
      </c>
      <c r="AH16" s="201">
        <v>46905.1</v>
      </c>
      <c r="AI16" s="36">
        <v>24524.6</v>
      </c>
      <c r="AJ16" s="36">
        <v>12780.9</v>
      </c>
      <c r="AK16" s="36">
        <v>23793.2</v>
      </c>
      <c r="AL16" s="201">
        <v>34855.6</v>
      </c>
      <c r="AM16" s="23">
        <v>384.5</v>
      </c>
      <c r="AN16" s="23">
        <v>344.5</v>
      </c>
      <c r="AO16" s="36">
        <v>18566.1</v>
      </c>
      <c r="AP16" s="36">
        <v>13300.4</v>
      </c>
      <c r="AQ16" s="95">
        <v>6686.3</v>
      </c>
      <c r="AR16" s="201">
        <v>40161.2</v>
      </c>
      <c r="AS16" s="36">
        <v>18870.5</v>
      </c>
      <c r="AT16" s="36">
        <v>17631.6</v>
      </c>
      <c r="AU16" s="36">
        <v>1835.4</v>
      </c>
      <c r="AV16" s="36">
        <v>10430.5</v>
      </c>
      <c r="AW16" s="201">
        <v>29134.2</v>
      </c>
    </row>
    <row r="17" spans="1:49" ht="12.75" customHeight="1">
      <c r="A17" s="199" t="s">
        <v>16</v>
      </c>
      <c r="B17" s="200" t="s">
        <v>35</v>
      </c>
      <c r="C17" s="95">
        <v>93230</v>
      </c>
      <c r="D17" s="95"/>
      <c r="E17" s="112">
        <v>199024.2</v>
      </c>
      <c r="F17" s="112"/>
      <c r="G17" s="36">
        <v>2750.9</v>
      </c>
      <c r="H17" s="36">
        <v>2437</v>
      </c>
      <c r="I17" s="36">
        <v>-24.2</v>
      </c>
      <c r="J17" s="201">
        <v>338.1</v>
      </c>
      <c r="K17" s="202">
        <v>196273.3</v>
      </c>
      <c r="L17" s="36">
        <v>151.7</v>
      </c>
      <c r="M17" s="36">
        <v>2883.1</v>
      </c>
      <c r="N17" s="30">
        <v>199308.1</v>
      </c>
      <c r="O17" s="36">
        <v>14060.7</v>
      </c>
      <c r="P17" s="36">
        <v>-331.2</v>
      </c>
      <c r="Q17" s="203">
        <v>185578.6</v>
      </c>
      <c r="R17" s="36">
        <v>107429.3</v>
      </c>
      <c r="S17" s="204">
        <v>43746.8</v>
      </c>
      <c r="T17" s="204">
        <v>14202</v>
      </c>
      <c r="U17" s="204">
        <v>2340.7</v>
      </c>
      <c r="V17" s="204">
        <v>3644.1</v>
      </c>
      <c r="W17" s="205">
        <f t="shared" si="0"/>
        <v>78487.40000000001</v>
      </c>
      <c r="X17" s="36">
        <v>3411.3</v>
      </c>
      <c r="Y17" s="95">
        <v>49.8</v>
      </c>
      <c r="Z17" s="36">
        <v>1275.6</v>
      </c>
      <c r="AA17" s="95">
        <v>199.1</v>
      </c>
      <c r="AB17" s="206">
        <v>80623.1</v>
      </c>
      <c r="AC17" s="36">
        <v>5716</v>
      </c>
      <c r="AD17" s="36">
        <v>2711.5</v>
      </c>
      <c r="AE17" s="201">
        <v>77618.7</v>
      </c>
      <c r="AF17" s="36">
        <v>41487.9</v>
      </c>
      <c r="AG17" s="36">
        <v>17493</v>
      </c>
      <c r="AH17" s="201">
        <v>18637.8</v>
      </c>
      <c r="AI17" s="36">
        <v>5280.5</v>
      </c>
      <c r="AJ17" s="36">
        <v>9607.2</v>
      </c>
      <c r="AK17" s="36">
        <v>3396.2</v>
      </c>
      <c r="AL17" s="201">
        <v>10914.9</v>
      </c>
      <c r="AM17" s="23">
        <v>180.8</v>
      </c>
      <c r="AN17" s="23">
        <v>246.1</v>
      </c>
      <c r="AO17" s="36">
        <v>7405.8</v>
      </c>
      <c r="AP17" s="36">
        <v>11983.3</v>
      </c>
      <c r="AQ17" s="95">
        <v>7733.1</v>
      </c>
      <c r="AR17" s="201">
        <v>6272.3</v>
      </c>
      <c r="AS17" s="36">
        <v>9155.7</v>
      </c>
      <c r="AT17" s="36">
        <v>8449.8</v>
      </c>
      <c r="AU17" s="36">
        <v>331.2</v>
      </c>
      <c r="AV17" s="36">
        <v>2440.5</v>
      </c>
      <c r="AW17" s="201">
        <v>4206.6</v>
      </c>
    </row>
    <row r="18" spans="1:49" ht="12.75" customHeight="1">
      <c r="A18" s="199" t="s">
        <v>17</v>
      </c>
      <c r="B18" s="200" t="s">
        <v>36</v>
      </c>
      <c r="C18" s="95">
        <v>245917</v>
      </c>
      <c r="D18" s="95"/>
      <c r="E18" s="112">
        <v>84816.9</v>
      </c>
      <c r="F18" s="112"/>
      <c r="G18" s="36">
        <v>1661.3</v>
      </c>
      <c r="H18" s="36">
        <v>1218.8</v>
      </c>
      <c r="I18" s="36">
        <v>-51.4</v>
      </c>
      <c r="J18" s="201">
        <v>493.8</v>
      </c>
      <c r="K18" s="202">
        <v>83155.6</v>
      </c>
      <c r="L18" s="36">
        <v>-11.3</v>
      </c>
      <c r="M18" s="36">
        <v>192.5</v>
      </c>
      <c r="N18" s="30">
        <v>83336.8</v>
      </c>
      <c r="O18" s="36">
        <v>18266.3</v>
      </c>
      <c r="P18" s="36">
        <v>-107.6</v>
      </c>
      <c r="Q18" s="203">
        <v>65178.1</v>
      </c>
      <c r="R18" s="36">
        <v>26152.6</v>
      </c>
      <c r="S18" s="204">
        <v>2584.9</v>
      </c>
      <c r="T18" s="204">
        <v>5252.3</v>
      </c>
      <c r="U18" s="204">
        <v>462.6</v>
      </c>
      <c r="V18" s="204">
        <v>915.7</v>
      </c>
      <c r="W18" s="205">
        <f t="shared" si="0"/>
        <v>39519.299999999996</v>
      </c>
      <c r="X18" s="36">
        <v>780.6</v>
      </c>
      <c r="Y18" s="95">
        <v>59.4</v>
      </c>
      <c r="Z18" s="36">
        <v>2240.6</v>
      </c>
      <c r="AA18" s="95">
        <v>885.3</v>
      </c>
      <c r="AB18" s="206">
        <v>38059.3</v>
      </c>
      <c r="AC18" s="36">
        <v>1928.1</v>
      </c>
      <c r="AD18" s="36">
        <v>210</v>
      </c>
      <c r="AE18" s="201">
        <v>36341.1</v>
      </c>
      <c r="AF18" s="36">
        <v>20759.3</v>
      </c>
      <c r="AG18" s="36">
        <v>7438.5</v>
      </c>
      <c r="AH18" s="201">
        <v>8143.3</v>
      </c>
      <c r="AI18" s="36">
        <v>1093</v>
      </c>
      <c r="AJ18" s="36">
        <v>3891.6</v>
      </c>
      <c r="AK18" s="36">
        <v>853.9</v>
      </c>
      <c r="AL18" s="201">
        <v>4490.8</v>
      </c>
      <c r="AM18" s="23" t="s">
        <v>79</v>
      </c>
      <c r="AN18" s="23">
        <v>67.8</v>
      </c>
      <c r="AO18" s="36">
        <v>1461</v>
      </c>
      <c r="AP18" s="36">
        <v>1564.6</v>
      </c>
      <c r="AQ18" s="95">
        <v>845.4</v>
      </c>
      <c r="AR18" s="201">
        <v>4080.7</v>
      </c>
      <c r="AS18" s="36">
        <v>4228.8</v>
      </c>
      <c r="AT18" s="36">
        <v>3007.4</v>
      </c>
      <c r="AU18" s="36">
        <v>82.1</v>
      </c>
      <c r="AV18" s="36">
        <v>990.3</v>
      </c>
      <c r="AW18" s="201">
        <v>4229.8</v>
      </c>
    </row>
    <row r="19" spans="1:49" ht="12.75" customHeight="1">
      <c r="A19" s="199" t="s">
        <v>18</v>
      </c>
      <c r="B19" s="200" t="s">
        <v>37</v>
      </c>
      <c r="C19" s="95">
        <v>108546</v>
      </c>
      <c r="D19" s="95"/>
      <c r="E19" s="112">
        <v>181340.9</v>
      </c>
      <c r="F19" s="112"/>
      <c r="G19" s="36">
        <v>8669.2</v>
      </c>
      <c r="H19" s="36">
        <v>6858.3</v>
      </c>
      <c r="I19" s="36">
        <v>-190.8</v>
      </c>
      <c r="J19" s="201">
        <v>2001.7</v>
      </c>
      <c r="K19" s="202">
        <v>172671.7</v>
      </c>
      <c r="L19" s="36">
        <v>60.9</v>
      </c>
      <c r="M19" s="36">
        <v>8108.8</v>
      </c>
      <c r="N19" s="30">
        <v>180841.4</v>
      </c>
      <c r="O19" s="36">
        <v>10292.1</v>
      </c>
      <c r="P19" s="36">
        <v>16.9</v>
      </c>
      <c r="Q19" s="203">
        <v>170532.4</v>
      </c>
      <c r="R19" s="36">
        <v>85538</v>
      </c>
      <c r="S19" s="204">
        <v>36372.7</v>
      </c>
      <c r="T19" s="204">
        <v>6080.8</v>
      </c>
      <c r="U19" s="204">
        <v>303.2</v>
      </c>
      <c r="V19" s="204">
        <v>2306.9</v>
      </c>
      <c r="W19" s="205">
        <f t="shared" si="0"/>
        <v>86996.1</v>
      </c>
      <c r="X19" s="36">
        <v>2977.7</v>
      </c>
      <c r="Y19" s="95">
        <v>628.7</v>
      </c>
      <c r="Z19" s="36">
        <v>8441.6</v>
      </c>
      <c r="AA19" s="95">
        <v>3072.8</v>
      </c>
      <c r="AB19" s="206">
        <v>81532.2</v>
      </c>
      <c r="AC19" s="36">
        <v>4481.7</v>
      </c>
      <c r="AD19" s="36">
        <v>921.3</v>
      </c>
      <c r="AE19" s="201">
        <v>77972</v>
      </c>
      <c r="AF19" s="36">
        <v>33384.3</v>
      </c>
      <c r="AG19" s="36">
        <v>15405.4</v>
      </c>
      <c r="AH19" s="201">
        <v>29182.3</v>
      </c>
      <c r="AI19" s="36">
        <v>6433.2</v>
      </c>
      <c r="AJ19" s="36">
        <v>13962.3</v>
      </c>
      <c r="AK19" s="36">
        <v>5620.8</v>
      </c>
      <c r="AL19" s="201">
        <v>16032.4</v>
      </c>
      <c r="AM19" s="23">
        <v>47.2</v>
      </c>
      <c r="AN19" s="23">
        <v>88.6</v>
      </c>
      <c r="AO19" s="36">
        <v>12210.8</v>
      </c>
      <c r="AP19" s="36">
        <v>11025.5</v>
      </c>
      <c r="AQ19" s="95">
        <v>4955.7</v>
      </c>
      <c r="AR19" s="201">
        <v>17176.4</v>
      </c>
      <c r="AS19" s="36">
        <v>8066.3</v>
      </c>
      <c r="AT19" s="36">
        <v>8521.1</v>
      </c>
      <c r="AU19" s="36">
        <v>711</v>
      </c>
      <c r="AV19" s="36">
        <v>2852.2</v>
      </c>
      <c r="AW19" s="201">
        <v>13158.5</v>
      </c>
    </row>
    <row r="20" spans="1:49" ht="12.75" customHeight="1">
      <c r="A20" s="199" t="s">
        <v>19</v>
      </c>
      <c r="B20" s="200" t="s">
        <v>38</v>
      </c>
      <c r="C20" s="95">
        <v>71697</v>
      </c>
      <c r="D20" s="95"/>
      <c r="E20" s="112">
        <v>38052.7</v>
      </c>
      <c r="F20" s="112"/>
      <c r="G20" s="36">
        <v>4345.3</v>
      </c>
      <c r="H20" s="36">
        <v>4120.1</v>
      </c>
      <c r="I20" s="36">
        <v>-25.8</v>
      </c>
      <c r="J20" s="201">
        <v>251</v>
      </c>
      <c r="K20" s="202">
        <v>33707.4</v>
      </c>
      <c r="L20" s="36">
        <v>117.5</v>
      </c>
      <c r="M20" s="36">
        <v>117</v>
      </c>
      <c r="N20" s="30">
        <v>33941.9</v>
      </c>
      <c r="O20" s="36">
        <v>760.2</v>
      </c>
      <c r="P20" s="36">
        <v>1.2</v>
      </c>
      <c r="Q20" s="203">
        <v>33180.5</v>
      </c>
      <c r="R20" s="36">
        <v>18102.6</v>
      </c>
      <c r="S20" s="204">
        <v>3272.6</v>
      </c>
      <c r="T20" s="204">
        <v>1484.5</v>
      </c>
      <c r="U20" s="204">
        <v>98</v>
      </c>
      <c r="V20" s="204">
        <v>701.2</v>
      </c>
      <c r="W20" s="205">
        <f t="shared" si="0"/>
        <v>15328.900000000001</v>
      </c>
      <c r="X20" s="36">
        <v>7983.3</v>
      </c>
      <c r="Y20" s="95">
        <v>1375.7</v>
      </c>
      <c r="Z20" s="36">
        <v>6159</v>
      </c>
      <c r="AA20" s="95">
        <v>47.3</v>
      </c>
      <c r="AB20" s="206">
        <v>17153.2</v>
      </c>
      <c r="AC20" s="36">
        <v>1115.1</v>
      </c>
      <c r="AD20" s="36">
        <v>23.7</v>
      </c>
      <c r="AE20" s="201">
        <v>16061.8</v>
      </c>
      <c r="AF20" s="36">
        <v>7444.7</v>
      </c>
      <c r="AG20" s="36">
        <v>3447.1</v>
      </c>
      <c r="AH20" s="201">
        <v>5170.1</v>
      </c>
      <c r="AI20" s="36">
        <v>1692.6</v>
      </c>
      <c r="AJ20" s="36">
        <v>1181.9</v>
      </c>
      <c r="AK20" s="36">
        <v>1607.2</v>
      </c>
      <c r="AL20" s="201">
        <v>4073.6</v>
      </c>
      <c r="AM20" s="23">
        <v>252.2</v>
      </c>
      <c r="AN20" s="23">
        <v>64.5</v>
      </c>
      <c r="AO20" s="36">
        <v>63061.6</v>
      </c>
      <c r="AP20" s="36">
        <v>34973.6</v>
      </c>
      <c r="AQ20" s="95">
        <v>11103.1</v>
      </c>
      <c r="AR20" s="201">
        <v>32349.2</v>
      </c>
      <c r="AS20" s="36">
        <v>23055.3</v>
      </c>
      <c r="AT20" s="36">
        <v>23998.1</v>
      </c>
      <c r="AU20" s="36">
        <v>135.5</v>
      </c>
      <c r="AV20" s="36">
        <v>-554.3</v>
      </c>
      <c r="AW20" s="201">
        <v>31825.3</v>
      </c>
    </row>
    <row r="21" spans="1:49" ht="12.75" customHeight="1">
      <c r="A21" s="199" t="s">
        <v>20</v>
      </c>
      <c r="B21" s="200" t="s">
        <v>39</v>
      </c>
      <c r="C21" s="95">
        <v>153755</v>
      </c>
      <c r="D21" s="95"/>
      <c r="E21" s="112">
        <v>78082.7</v>
      </c>
      <c r="F21" s="112"/>
      <c r="G21" s="36">
        <v>1139.7</v>
      </c>
      <c r="H21" s="36">
        <v>1104</v>
      </c>
      <c r="I21" s="36">
        <v>-135.1</v>
      </c>
      <c r="J21" s="201">
        <v>170.8</v>
      </c>
      <c r="K21" s="202">
        <v>76943</v>
      </c>
      <c r="L21" s="36">
        <v>20.7</v>
      </c>
      <c r="M21" s="36">
        <v>1150.9</v>
      </c>
      <c r="N21" s="30">
        <v>78114.6</v>
      </c>
      <c r="O21" s="36">
        <v>5428.8</v>
      </c>
      <c r="P21" s="36">
        <v>466.2</v>
      </c>
      <c r="Q21" s="203">
        <v>72219.6</v>
      </c>
      <c r="R21" s="36">
        <v>28652.7</v>
      </c>
      <c r="S21" s="204">
        <v>5565.1</v>
      </c>
      <c r="T21" s="204">
        <v>4324.7</v>
      </c>
      <c r="U21" s="204">
        <v>945.9</v>
      </c>
      <c r="V21" s="204">
        <v>464.4</v>
      </c>
      <c r="W21" s="205">
        <f t="shared" si="0"/>
        <v>43737.70000000001</v>
      </c>
      <c r="X21" s="36">
        <v>1640.6</v>
      </c>
      <c r="Y21" s="95">
        <v>281.3</v>
      </c>
      <c r="Z21" s="36">
        <v>1275.8</v>
      </c>
      <c r="AA21" s="95">
        <v>499.4</v>
      </c>
      <c r="AB21" s="206">
        <v>44102.5</v>
      </c>
      <c r="AC21" s="36">
        <v>5304.2</v>
      </c>
      <c r="AD21" s="36">
        <v>168.9</v>
      </c>
      <c r="AE21" s="201">
        <v>38967</v>
      </c>
      <c r="AF21" s="36">
        <v>8073.7</v>
      </c>
      <c r="AG21" s="36">
        <v>3356.2</v>
      </c>
      <c r="AH21" s="201">
        <v>27537.1</v>
      </c>
      <c r="AI21" s="36">
        <v>3972.3</v>
      </c>
      <c r="AJ21" s="36">
        <v>11143.3</v>
      </c>
      <c r="AK21" s="36">
        <v>5177.7</v>
      </c>
      <c r="AL21" s="201">
        <v>15188.4</v>
      </c>
      <c r="AM21" s="23">
        <v>646.7</v>
      </c>
      <c r="AN21" s="23">
        <v>136.1</v>
      </c>
      <c r="AO21" s="36">
        <v>11458.4</v>
      </c>
      <c r="AP21" s="36">
        <v>13977.5</v>
      </c>
      <c r="AQ21" s="95">
        <v>9873.5</v>
      </c>
      <c r="AR21" s="201">
        <v>13179.8</v>
      </c>
      <c r="AS21" s="36">
        <v>19280.1</v>
      </c>
      <c r="AT21" s="36">
        <v>12736.5</v>
      </c>
      <c r="AU21" s="36">
        <v>78.1</v>
      </c>
      <c r="AV21" s="36">
        <v>2902.9</v>
      </c>
      <c r="AW21" s="201">
        <v>16742.5</v>
      </c>
    </row>
    <row r="22" spans="1:49" ht="12.75" customHeight="1">
      <c r="A22" s="199" t="s">
        <v>21</v>
      </c>
      <c r="B22" s="200" t="s">
        <v>40</v>
      </c>
      <c r="C22" s="95">
        <v>414601</v>
      </c>
      <c r="D22" s="95"/>
      <c r="E22" s="112">
        <v>218783.5</v>
      </c>
      <c r="F22" s="112"/>
      <c r="G22" s="36">
        <v>4756.4</v>
      </c>
      <c r="H22" s="36">
        <v>3188.3</v>
      </c>
      <c r="I22" s="36">
        <v>-50.6</v>
      </c>
      <c r="J22" s="201">
        <v>1618.7</v>
      </c>
      <c r="K22" s="202">
        <v>214027.1</v>
      </c>
      <c r="L22" s="36">
        <v>443.7</v>
      </c>
      <c r="M22" s="36">
        <v>1138.3</v>
      </c>
      <c r="N22" s="30">
        <v>215609.1</v>
      </c>
      <c r="O22" s="36">
        <v>17319.2</v>
      </c>
      <c r="P22" s="36">
        <v>-446.9</v>
      </c>
      <c r="Q22" s="203">
        <v>198736.8</v>
      </c>
      <c r="R22" s="36">
        <v>106294.3</v>
      </c>
      <c r="S22" s="204">
        <v>35374.1</v>
      </c>
      <c r="T22" s="204">
        <v>9723.3</v>
      </c>
      <c r="U22" s="204">
        <v>706.2</v>
      </c>
      <c r="V22" s="204">
        <v>4695.4</v>
      </c>
      <c r="W22" s="205">
        <f t="shared" si="0"/>
        <v>94061.2</v>
      </c>
      <c r="X22" s="36">
        <v>11174</v>
      </c>
      <c r="Y22" s="95">
        <v>5716.9</v>
      </c>
      <c r="Z22" s="36">
        <v>6485.3</v>
      </c>
      <c r="AA22" s="95">
        <v>2062.3</v>
      </c>
      <c r="AB22" s="206">
        <v>98749.9</v>
      </c>
      <c r="AC22" s="36">
        <v>4786.1</v>
      </c>
      <c r="AD22" s="36">
        <v>2307</v>
      </c>
      <c r="AE22" s="201">
        <v>96270.7</v>
      </c>
      <c r="AF22" s="36">
        <v>52122.6</v>
      </c>
      <c r="AG22" s="36">
        <v>23529.4</v>
      </c>
      <c r="AH22" s="201">
        <v>20618.6</v>
      </c>
      <c r="AI22" s="36">
        <v>20182.2</v>
      </c>
      <c r="AJ22" s="36">
        <v>5173</v>
      </c>
      <c r="AK22" s="36">
        <v>20685.6</v>
      </c>
      <c r="AL22" s="201">
        <v>14942.2</v>
      </c>
      <c r="AM22" s="23">
        <v>1029.5</v>
      </c>
      <c r="AN22" s="23">
        <v>308.6</v>
      </c>
      <c r="AO22" s="36">
        <v>158165.3</v>
      </c>
      <c r="AP22" s="36">
        <v>93230.3</v>
      </c>
      <c r="AQ22" s="95">
        <v>35682</v>
      </c>
      <c r="AR22" s="201">
        <v>80598</v>
      </c>
      <c r="AS22" s="36">
        <v>72609.6</v>
      </c>
      <c r="AT22" s="36">
        <v>58217.2</v>
      </c>
      <c r="AU22" s="36">
        <v>590.4</v>
      </c>
      <c r="AV22" s="36">
        <v>147</v>
      </c>
      <c r="AW22" s="201">
        <v>94253</v>
      </c>
    </row>
    <row r="23" spans="1:49" ht="12.75" customHeight="1">
      <c r="A23" s="199" t="s">
        <v>22</v>
      </c>
      <c r="B23" s="200" t="s">
        <v>41</v>
      </c>
      <c r="C23" s="95">
        <v>167226</v>
      </c>
      <c r="D23" s="95"/>
      <c r="E23" s="112">
        <v>138958</v>
      </c>
      <c r="F23" s="112"/>
      <c r="G23" s="36">
        <v>4173.4</v>
      </c>
      <c r="H23" s="36">
        <v>2857.2</v>
      </c>
      <c r="I23" s="36">
        <v>-37.3</v>
      </c>
      <c r="J23" s="201">
        <v>1353.5</v>
      </c>
      <c r="K23" s="202">
        <v>134784.7</v>
      </c>
      <c r="L23" s="36">
        <v>-74.2</v>
      </c>
      <c r="M23" s="36">
        <v>413.8</v>
      </c>
      <c r="N23" s="30">
        <v>135124.3</v>
      </c>
      <c r="O23" s="36">
        <v>9460.2</v>
      </c>
      <c r="P23" s="36">
        <v>-65.3</v>
      </c>
      <c r="Q23" s="203">
        <v>125729.4</v>
      </c>
      <c r="R23" s="36">
        <v>53165.5</v>
      </c>
      <c r="S23" s="204">
        <v>21035.8</v>
      </c>
      <c r="T23" s="204">
        <v>6491.2</v>
      </c>
      <c r="U23" s="204">
        <v>1226.4</v>
      </c>
      <c r="V23" s="204">
        <v>2627.4</v>
      </c>
      <c r="W23" s="205">
        <f t="shared" si="0"/>
        <v>73917.4</v>
      </c>
      <c r="X23" s="36">
        <v>3342.4</v>
      </c>
      <c r="Y23" s="95">
        <v>397.3</v>
      </c>
      <c r="Z23" s="36">
        <v>3375.1</v>
      </c>
      <c r="AA23" s="95">
        <v>685.2</v>
      </c>
      <c r="AB23" s="206">
        <v>73884.7</v>
      </c>
      <c r="AC23" s="36">
        <v>2954.4</v>
      </c>
      <c r="AD23" s="36">
        <v>449.4</v>
      </c>
      <c r="AE23" s="201">
        <v>71379.6</v>
      </c>
      <c r="AF23" s="36">
        <v>41149.7</v>
      </c>
      <c r="AG23" s="36">
        <v>15023.4</v>
      </c>
      <c r="AH23" s="201">
        <v>15206.5</v>
      </c>
      <c r="AI23" s="36">
        <v>3574.1</v>
      </c>
      <c r="AJ23" s="36">
        <v>11470.3</v>
      </c>
      <c r="AK23" s="36">
        <v>3164.3</v>
      </c>
      <c r="AL23" s="201">
        <v>4146</v>
      </c>
      <c r="AM23" s="23">
        <v>180.4</v>
      </c>
      <c r="AN23" s="23">
        <v>60.2</v>
      </c>
      <c r="AO23" s="36">
        <v>17051.1</v>
      </c>
      <c r="AP23" s="36">
        <v>12126.6</v>
      </c>
      <c r="AQ23" s="95">
        <v>4867.8</v>
      </c>
      <c r="AR23" s="201">
        <v>9190.7</v>
      </c>
      <c r="AS23" s="36">
        <v>24773</v>
      </c>
      <c r="AT23" s="36">
        <v>15041.6</v>
      </c>
      <c r="AU23" s="36">
        <v>264.2</v>
      </c>
      <c r="AV23" s="36">
        <v>-635.4</v>
      </c>
      <c r="AW23" s="201">
        <v>19293.3</v>
      </c>
    </row>
    <row r="24" spans="1:49" ht="12.75" customHeight="1">
      <c r="A24" s="199" t="s">
        <v>23</v>
      </c>
      <c r="B24" s="200" t="s">
        <v>42</v>
      </c>
      <c r="C24" s="95">
        <v>84208</v>
      </c>
      <c r="D24" s="95"/>
      <c r="E24" s="112">
        <v>12537.3</v>
      </c>
      <c r="F24" s="112"/>
      <c r="G24" s="36">
        <v>204.9</v>
      </c>
      <c r="H24" s="36">
        <v>100.1</v>
      </c>
      <c r="I24" s="36">
        <v>-2.2</v>
      </c>
      <c r="J24" s="201">
        <v>106.9</v>
      </c>
      <c r="K24" s="202">
        <v>12332.4</v>
      </c>
      <c r="L24" s="36">
        <v>5.2</v>
      </c>
      <c r="M24" s="36">
        <v>35.9</v>
      </c>
      <c r="N24" s="30">
        <v>12373.5</v>
      </c>
      <c r="O24" s="36">
        <v>288.9</v>
      </c>
      <c r="P24" s="36">
        <v>-5.9</v>
      </c>
      <c r="Q24" s="203">
        <v>12090.5</v>
      </c>
      <c r="R24" s="36">
        <v>5995.4</v>
      </c>
      <c r="S24" s="204">
        <v>1488.2</v>
      </c>
      <c r="T24" s="204">
        <v>872.2</v>
      </c>
      <c r="U24" s="204">
        <v>50.6</v>
      </c>
      <c r="V24" s="204">
        <v>210.1</v>
      </c>
      <c r="W24" s="205">
        <f t="shared" si="0"/>
        <v>6202</v>
      </c>
      <c r="X24" s="36">
        <v>189.8</v>
      </c>
      <c r="Y24" s="95">
        <v>19.6</v>
      </c>
      <c r="Z24" s="36">
        <v>248.8</v>
      </c>
      <c r="AA24" s="95">
        <v>58.7</v>
      </c>
      <c r="AB24" s="206">
        <v>6143</v>
      </c>
      <c r="AC24" s="36">
        <v>341.6</v>
      </c>
      <c r="AD24" s="36">
        <v>312.1</v>
      </c>
      <c r="AE24" s="201">
        <v>6113.5</v>
      </c>
      <c r="AF24" s="36">
        <v>3444.1</v>
      </c>
      <c r="AG24" s="36">
        <v>1542.3</v>
      </c>
      <c r="AH24" s="201">
        <v>1127.1</v>
      </c>
      <c r="AI24" s="36">
        <v>1565.6</v>
      </c>
      <c r="AJ24" s="36">
        <v>414.3</v>
      </c>
      <c r="AK24" s="36">
        <v>158.3</v>
      </c>
      <c r="AL24" s="201">
        <v>2120.1</v>
      </c>
      <c r="AM24" s="23">
        <v>4.1</v>
      </c>
      <c r="AN24" s="23">
        <v>3</v>
      </c>
      <c r="AO24" s="36">
        <v>95.8</v>
      </c>
      <c r="AP24" s="36">
        <v>115.6</v>
      </c>
      <c r="AQ24" s="95">
        <v>54.6</v>
      </c>
      <c r="AR24" s="201">
        <v>2101.4</v>
      </c>
      <c r="AS24" s="36">
        <v>339.2</v>
      </c>
      <c r="AT24" s="36">
        <v>219.8</v>
      </c>
      <c r="AU24" s="36">
        <v>14.2</v>
      </c>
      <c r="AV24" s="36">
        <v>153.2</v>
      </c>
      <c r="AW24" s="201">
        <v>2053.5</v>
      </c>
    </row>
    <row r="25" spans="1:49" ht="12.75" customHeight="1">
      <c r="A25" s="199" t="s">
        <v>24</v>
      </c>
      <c r="B25" s="200" t="s">
        <v>43</v>
      </c>
      <c r="C25" s="95">
        <v>379437</v>
      </c>
      <c r="D25" s="95"/>
      <c r="E25" s="112">
        <v>77667.3</v>
      </c>
      <c r="F25" s="112"/>
      <c r="G25" s="36">
        <v>417.4</v>
      </c>
      <c r="H25" s="36">
        <v>225.3</v>
      </c>
      <c r="I25" s="36">
        <v>-6.7</v>
      </c>
      <c r="J25" s="201">
        <v>198.9</v>
      </c>
      <c r="K25" s="202">
        <v>77249.9</v>
      </c>
      <c r="L25" s="36">
        <v>-55.9</v>
      </c>
      <c r="M25" s="36">
        <v>48.1</v>
      </c>
      <c r="N25" s="30">
        <v>77242.1</v>
      </c>
      <c r="O25" s="36">
        <v>4065</v>
      </c>
      <c r="P25" s="36">
        <v>-12.2</v>
      </c>
      <c r="Q25" s="203">
        <v>73189.3</v>
      </c>
      <c r="R25" s="36">
        <v>20112.8</v>
      </c>
      <c r="S25" s="204">
        <v>1683.9</v>
      </c>
      <c r="T25" s="204">
        <v>4724.3</v>
      </c>
      <c r="U25" s="204">
        <v>443.7</v>
      </c>
      <c r="V25" s="204">
        <v>511.7</v>
      </c>
      <c r="W25" s="205">
        <f t="shared" si="0"/>
        <v>53275.399999999994</v>
      </c>
      <c r="X25" s="36">
        <v>1188.1</v>
      </c>
      <c r="Y25" s="95">
        <v>7.6</v>
      </c>
      <c r="Z25" s="36">
        <v>358.6</v>
      </c>
      <c r="AA25" s="95">
        <v>117.6</v>
      </c>
      <c r="AB25" s="206">
        <v>54104.9</v>
      </c>
      <c r="AC25" s="36">
        <v>3363.1</v>
      </c>
      <c r="AD25" s="36">
        <v>513.9</v>
      </c>
      <c r="AE25" s="201">
        <v>51255.5</v>
      </c>
      <c r="AF25" s="36">
        <v>16299.1</v>
      </c>
      <c r="AG25" s="36">
        <v>11015</v>
      </c>
      <c r="AH25" s="201">
        <v>23941.4</v>
      </c>
      <c r="AI25" s="36">
        <v>1686</v>
      </c>
      <c r="AJ25" s="36">
        <v>1874.4</v>
      </c>
      <c r="AK25" s="36">
        <v>684</v>
      </c>
      <c r="AL25" s="201">
        <v>23069</v>
      </c>
      <c r="AM25" s="23">
        <v>149.7</v>
      </c>
      <c r="AN25" s="23">
        <v>121</v>
      </c>
      <c r="AO25" s="36">
        <v>609.5</v>
      </c>
      <c r="AP25" s="36">
        <v>923.1</v>
      </c>
      <c r="AQ25" s="95">
        <v>506.1</v>
      </c>
      <c r="AR25" s="201">
        <v>22784.2</v>
      </c>
      <c r="AS25" s="36">
        <v>1314.9</v>
      </c>
      <c r="AT25" s="36">
        <v>958.6</v>
      </c>
      <c r="AU25" s="36">
        <v>89</v>
      </c>
      <c r="AV25" s="36">
        <v>716.5</v>
      </c>
      <c r="AW25" s="201">
        <v>22335</v>
      </c>
    </row>
    <row r="26" spans="1:49" ht="12.75" customHeight="1">
      <c r="A26" s="199" t="s">
        <v>25</v>
      </c>
      <c r="B26" s="200" t="s">
        <v>44</v>
      </c>
      <c r="C26" s="95">
        <v>75675</v>
      </c>
      <c r="D26" s="95"/>
      <c r="E26" s="112">
        <v>28896.4</v>
      </c>
      <c r="F26" s="112"/>
      <c r="G26" s="36">
        <v>891.9</v>
      </c>
      <c r="H26" s="36">
        <v>440.1</v>
      </c>
      <c r="I26" s="36">
        <v>-11.3</v>
      </c>
      <c r="J26" s="201">
        <v>463.1</v>
      </c>
      <c r="K26" s="202">
        <v>28004.6</v>
      </c>
      <c r="L26" s="36">
        <v>12.1</v>
      </c>
      <c r="M26" s="36">
        <v>110.3</v>
      </c>
      <c r="N26" s="30">
        <v>28127</v>
      </c>
      <c r="O26" s="36">
        <v>915.6</v>
      </c>
      <c r="P26" s="36">
        <v>-11.2</v>
      </c>
      <c r="Q26" s="203">
        <v>27222.6</v>
      </c>
      <c r="R26" s="36">
        <v>19196.9</v>
      </c>
      <c r="S26" s="204">
        <v>1693.9</v>
      </c>
      <c r="T26" s="204">
        <v>861</v>
      </c>
      <c r="U26" s="204">
        <v>299.4</v>
      </c>
      <c r="V26" s="204">
        <v>164.1</v>
      </c>
      <c r="W26" s="205">
        <f t="shared" si="0"/>
        <v>8488.799999999996</v>
      </c>
      <c r="X26" s="36">
        <v>413</v>
      </c>
      <c r="Y26" s="95">
        <v>103.5</v>
      </c>
      <c r="Z26" s="36">
        <v>575.2</v>
      </c>
      <c r="AA26" s="95">
        <v>258.4</v>
      </c>
      <c r="AB26" s="206">
        <v>8326.6</v>
      </c>
      <c r="AC26" s="36">
        <v>1498.3</v>
      </c>
      <c r="AD26" s="36">
        <v>860.1</v>
      </c>
      <c r="AE26" s="201">
        <v>7688.5</v>
      </c>
      <c r="AF26" s="36">
        <v>3919.8</v>
      </c>
      <c r="AG26" s="36">
        <v>1630.5</v>
      </c>
      <c r="AH26" s="201">
        <v>2138.2</v>
      </c>
      <c r="AI26" s="36">
        <v>631.8</v>
      </c>
      <c r="AJ26" s="36">
        <v>971.7</v>
      </c>
      <c r="AK26" s="36">
        <v>293.8</v>
      </c>
      <c r="AL26" s="201">
        <v>1504.5</v>
      </c>
      <c r="AM26" s="23">
        <v>23.8</v>
      </c>
      <c r="AN26" s="23">
        <v>36.6</v>
      </c>
      <c r="AO26" s="36">
        <v>262</v>
      </c>
      <c r="AP26" s="36">
        <v>266.8</v>
      </c>
      <c r="AQ26" s="95">
        <v>134.6</v>
      </c>
      <c r="AR26" s="201">
        <v>1487</v>
      </c>
      <c r="AS26" s="36">
        <v>762.2</v>
      </c>
      <c r="AT26" s="36">
        <v>413.9</v>
      </c>
      <c r="AU26" s="36">
        <v>45.9</v>
      </c>
      <c r="AV26" s="36">
        <v>243.7</v>
      </c>
      <c r="AW26" s="201">
        <v>1545.7</v>
      </c>
    </row>
    <row r="27" spans="1:49" ht="12.75" customHeight="1">
      <c r="A27" s="207" t="s">
        <v>26</v>
      </c>
      <c r="B27" s="208" t="s">
        <v>45</v>
      </c>
      <c r="C27" s="209">
        <v>195657</v>
      </c>
      <c r="D27" s="209"/>
      <c r="E27" s="210">
        <v>25313.3</v>
      </c>
      <c r="F27" s="210"/>
      <c r="G27" s="211">
        <v>4848.1</v>
      </c>
      <c r="H27" s="211">
        <v>3382.8</v>
      </c>
      <c r="I27" s="211">
        <v>-3.7</v>
      </c>
      <c r="J27" s="212">
        <v>1469</v>
      </c>
      <c r="K27" s="213">
        <v>20465.2</v>
      </c>
      <c r="L27" s="211">
        <v>15.8</v>
      </c>
      <c r="M27" s="211">
        <v>46.3</v>
      </c>
      <c r="N27" s="214">
        <v>20527.3</v>
      </c>
      <c r="O27" s="211">
        <v>1830.9</v>
      </c>
      <c r="P27" s="211">
        <v>5.9</v>
      </c>
      <c r="Q27" s="215">
        <v>18690.5</v>
      </c>
      <c r="R27" s="211">
        <v>8613.4</v>
      </c>
      <c r="S27" s="216">
        <v>1726.7</v>
      </c>
      <c r="T27" s="216">
        <v>945.5</v>
      </c>
      <c r="U27" s="216">
        <v>96.2</v>
      </c>
      <c r="V27" s="216">
        <v>246.9</v>
      </c>
      <c r="W27" s="205">
        <f t="shared" si="0"/>
        <v>11546.1</v>
      </c>
      <c r="X27" s="211">
        <v>713.5</v>
      </c>
      <c r="Y27" s="209">
        <v>30</v>
      </c>
      <c r="Z27" s="211">
        <v>429.8</v>
      </c>
      <c r="AA27" s="209">
        <v>98.8</v>
      </c>
      <c r="AB27" s="217">
        <v>11829.8</v>
      </c>
      <c r="AC27" s="211">
        <v>542.9</v>
      </c>
      <c r="AD27" s="211">
        <v>333.7</v>
      </c>
      <c r="AE27" s="201">
        <v>11620.7</v>
      </c>
      <c r="AF27" s="211">
        <v>6597.6</v>
      </c>
      <c r="AG27" s="211">
        <v>2700.6</v>
      </c>
      <c r="AH27" s="212">
        <v>2322.5</v>
      </c>
      <c r="AI27" s="211">
        <v>531.2</v>
      </c>
      <c r="AJ27" s="211">
        <v>908.5</v>
      </c>
      <c r="AK27" s="211">
        <v>543.7</v>
      </c>
      <c r="AL27" s="212">
        <v>1401.5</v>
      </c>
      <c r="AM27" s="211">
        <v>7.6</v>
      </c>
      <c r="AN27" s="211">
        <v>7.2</v>
      </c>
      <c r="AO27" s="211">
        <v>199.2</v>
      </c>
      <c r="AP27" s="211">
        <v>335.1</v>
      </c>
      <c r="AQ27" s="209">
        <v>108.7</v>
      </c>
      <c r="AR27" s="201">
        <v>1266.1</v>
      </c>
      <c r="AS27" s="211">
        <v>929.2</v>
      </c>
      <c r="AT27" s="211">
        <v>692.1</v>
      </c>
      <c r="AU27" s="211">
        <v>34.8</v>
      </c>
      <c r="AV27" s="211">
        <v>235.3</v>
      </c>
      <c r="AW27" s="201">
        <v>1233.2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Por. Ludovic Arbelet</dc:creator>
  <cp:keywords/>
  <dc:description/>
  <cp:lastModifiedBy>Por. Ludovic Arbelet</cp:lastModifiedBy>
  <dcterms:created xsi:type="dcterms:W3CDTF">2019-10-21T08:26:32Z</dcterms:created>
  <dcterms:modified xsi:type="dcterms:W3CDTF">2019-10-21T08:26:32Z</dcterms:modified>
  <cp:category/>
  <cp:version/>
  <cp:contentType/>
  <cp:contentStatus/>
</cp:coreProperties>
</file>